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6b94d0b4a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ad6d0a473cfb427a"/>
    <x:sheet xmlns:r="http://schemas.openxmlformats.org/officeDocument/2006/relationships" name="月間シフト" sheetId="2" r:id="R9667d7e2f3294b95"/>
    <x:sheet xmlns:r="http://schemas.openxmlformats.org/officeDocument/2006/relationships" name="記入例" sheetId="3" r:id="Rc8022b619c8444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"/>
  </x:numFmts>
  <x:fonts count="7">
    <x:font>
      <x:sz val="11"/>
      <x:name val="Carlito"/>
    </x:font>
    <x:font>
      <x:sz val="11"/>
      <x:color rgb="FF173A57"/>
      <x:name val="Yu Gothic"/>
    </x:font>
    <x:font>
      <x:b/>
      <x:sz val="21"/>
      <x:color rgb="FF173A57"/>
      <x:name val="Yu Gothic"/>
    </x:font>
    <x:font>
      <x:sz val="10"/>
      <x:color rgb="FF173A57"/>
      <x:name val="Yu Gothic"/>
    </x:font>
    <x:font>
      <x:sz val="11"/>
      <x:color rgb="FF125CC1"/>
      <x:name val="Yu Gothic"/>
    </x:font>
    <x:font>
      <x:b/>
      <x:sz val="11"/>
      <x:color rgb="FFFFFFFF"/>
      <x:name val="Yu Gothic"/>
    </x:font>
    <x:font>
      <x:sz val="9"/>
      <x:color rgb="FF173A57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A57"/>
      </x:patternFill>
    </x:fill>
    <x:fill>
      <x:patternFill patternType="solid">
        <x:fgColor rgb="FFEEF5FB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5" fillId="3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0">
    <x:dxf>
      <x:fill>
        <x:patternFill patternType="solid">
          <x:bgColor rgb="FFDFECFB"/>
        </x:patternFill>
      </x:fill>
    </x:dxf>
    <x:dxf>
      <x:fill>
        <x:patternFill patternType="solid">
          <x:bgColor rgb="FFE0F0E6"/>
        </x:patternFill>
      </x:fill>
    </x:dxf>
    <x:dxf>
      <x:fill>
        <x:patternFill patternType="solid">
          <x:bgColor rgb="FFF0E6FA"/>
        </x:patternFill>
      </x:fill>
    </x:dxf>
    <x:dxf>
      <x:fill>
        <x:patternFill patternType="solid">
          <x:bgColor rgb="FFEDF0F4"/>
        </x:patternFill>
      </x:fill>
    </x:dxf>
    <x:dxf>
      <x:fill>
        <x:patternFill patternType="solid">
          <x:bgColor rgb="FFCFE2F9"/>
        </x:patternFill>
      </x:fill>
    </x:dxf>
    <x:dxf>
      <x:fill>
        <x:patternFill patternType="solid">
          <x:bgColor rgb="FFFFF0C3"/>
        </x:patternFill>
      </x:fill>
    </x:dxf>
    <x:dxf>
      <x:font>
        <x:b/>
        <x:color rgb="FFB3261E"/>
      </x:font>
      <x:fill>
        <x:patternFill patternType="solid">
          <x:bgColor rgb="FFFCE5E4"/>
        </x:patternFill>
      </x:fill>
    </x:dxf>
    <x:dxf>
      <x:font>
        <x:b/>
        <x:color rgb="FFB3261E"/>
      </x:font>
      <x:fill>
        <x:patternFill patternType="solid">
          <x:bgColor rgb="FFFCE5E4"/>
        </x:patternFill>
      </x:fill>
    </x:dxf>
    <x:dxf>
      <x:font>
        <x:b/>
        <x:color rgb="FFB3261E"/>
      </x:font>
      <x:fill>
        <x:patternFill patternType="solid">
          <x:bgColor rgb="FFFCE5E4"/>
        </x:patternFill>
      </x:fill>
    </x:dxf>
    <x:dxf>
      <x:fill>
        <x:patternFill patternType="solid">
          <x:bgColor rgb="FFE1F2E9"/>
        </x:patternFill>
      </x:fill>
    </x:dxf>
    <x:dxf>
      <x:fill>
        <x:patternFill patternType="solid">
          <x:bgColor rgb="FFDFECFB"/>
        </x:patternFill>
      </x:fill>
    </x:dxf>
    <x:dxf>
      <x:fill>
        <x:patternFill patternType="solid">
          <x:bgColor rgb="FFE0F0E6"/>
        </x:patternFill>
      </x:fill>
    </x:dxf>
    <x:dxf>
      <x:fill>
        <x:patternFill patternType="solid">
          <x:bgColor rgb="FFF0E6FA"/>
        </x:patternFill>
      </x:fill>
    </x:dxf>
    <x:dxf>
      <x:fill>
        <x:patternFill patternType="solid">
          <x:bgColor rgb="FFEDF0F4"/>
        </x:patternFill>
      </x:fill>
    </x:dxf>
    <x:dxf>
      <x:fill>
        <x:patternFill patternType="solid">
          <x:bgColor rgb="FFCFE2F9"/>
        </x:patternFill>
      </x:fill>
    </x:dxf>
    <x:dxf>
      <x:fill>
        <x:patternFill patternType="solid">
          <x:bgColor rgb="FFFFF0C3"/>
        </x:patternFill>
      </x:fill>
    </x:dxf>
    <x:dxf>
      <x:font>
        <x:b/>
        <x:color rgb="FFB3261E"/>
      </x:font>
      <x:fill>
        <x:patternFill patternType="solid">
          <x:bgColor rgb="FFFCE5E4"/>
        </x:patternFill>
      </x:fill>
    </x:dxf>
    <x:dxf>
      <x:font>
        <x:b/>
        <x:color rgb="FFB3261E"/>
      </x:font>
      <x:fill>
        <x:patternFill patternType="solid">
          <x:bgColor rgb="FFFCE5E4"/>
        </x:patternFill>
      </x:fill>
    </x:dxf>
    <x:dxf>
      <x:font>
        <x:b/>
        <x:color rgb="FFB3261E"/>
      </x:font>
      <x:fill>
        <x:patternFill patternType="solid">
          <x:bgColor rgb="FFFCE5E4"/>
        </x:patternFill>
      </x:fill>
    </x:dxf>
    <x:dxf>
      <x:fill>
        <x:patternFill patternType="solid">
          <x:bgColor rgb="FFE1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798aa1aeb431a" /><Relationship Type="http://schemas.openxmlformats.org/officeDocument/2006/relationships/theme" Target="/xl/theme/theme1.xml" Id="R6ca253cd4b2649fe" /><Relationship Type="http://schemas.openxmlformats.org/officeDocument/2006/relationships/sharedStrings" Target="/xl/sharedStrings.xml" Id="R470c4677062444d9" /><Relationship Type="http://schemas.openxmlformats.org/officeDocument/2006/relationships/worksheet" Target="/xl/worksheets/sheet1.xml" Id="Rad6d0a473cfb427a" /><Relationship Type="http://schemas.openxmlformats.org/officeDocument/2006/relationships/worksheet" Target="/xl/worksheets/sheet2.xml" Id="R9667d7e2f3294b95" /><Relationship Type="http://schemas.openxmlformats.org/officeDocument/2006/relationships/worksheet" Target="/xl/worksheets/sheet3.xml" Id="Rc8022b619c8444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5" customHeight="1">
      <x:c r="A1" s="3" t="str">
        <x:v>スプレッドシートで使う月間シフト表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15" t="str">
        <x:v>1｜Google スプレッドシートを開き、ファイル → インポート → アップロードから、このXLSXを読み込みます。Google形式に変換して使う配布ファイルです。</x:v>
      </x:c>
      <x:c r="B5" s="15"/>
      <x:c r="C5" s="15"/>
      <x:c r="D5" s="15"/>
      <x:c r="E5" s="15"/>
      <x:c r="F5" s="15"/>
      <x:c r="G5" s="15"/>
      <x:c r="H5" s="15"/>
    </x:row>
    <x:row r="6" ht="23" customHeight="1">
      <x:c r="A6" s="15"/>
      <x:c r="B6" s="15"/>
      <x:c r="C6" s="15"/>
      <x:c r="D6" s="15"/>
      <x:c r="E6" s="15"/>
      <x:c r="F6" s="15"/>
      <x:c r="G6" s="15"/>
      <x:c r="H6" s="15"/>
    </x:row>
    <x:row r="7" ht="23" customHeight="1">
      <x:c r="A7" s="17" t="str">
        <x:v>2｜「月間シフト」は未入力のテンプレート、「記入例」は架空の10人・7日分の見本です。入力用の表で年・月・スタッフ名を変更します。</x:v>
      </x:c>
      <x:c r="B7" s="17"/>
      <x:c r="C7" s="17"/>
      <x:c r="D7" s="17"/>
      <x:c r="E7" s="17"/>
      <x:c r="F7" s="17"/>
      <x:c r="G7" s="17"/>
      <x:c r="H7" s="17"/>
    </x:row>
    <x:row r="8" ht="23" customHeight="1">
      <x:c r="A8" s="17"/>
      <x:c r="B8" s="17"/>
      <x:c r="C8" s="17"/>
      <x:c r="D8" s="17"/>
      <x:c r="E8" s="17"/>
      <x:c r="F8" s="17"/>
      <x:c r="G8" s="17"/>
      <x:c r="H8" s="17"/>
    </x:row>
    <x:row r="9" ht="23" customHeight="1">
      <x:c r="A9" s="15" t="str">
        <x:v>3｜B8:AF17の黄色い欄で「日・早・遅・休・有」を選びます。勤務は手入力。日付・曜日・勤務日数・日ごとの人数は数式で自動集計します。</x:v>
      </x:c>
      <x:c r="B9" s="15"/>
      <x:c r="C9" s="15"/>
      <x:c r="D9" s="15"/>
      <x:c r="E9" s="15"/>
      <x:c r="F9" s="15"/>
      <x:c r="G9" s="15"/>
      <x:c r="H9" s="15"/>
    </x:row>
    <x:row r="10" ht="23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3" customHeight="1">
      <x:c r="A11" s="17" t="str">
        <x:v>4｜24〜26行目に早番・日勤・遅番それぞれの必要人数を入力します。27〜29行目に不足人数、30行目に未入力人数、32行目に確認状況を表示します。</x:v>
      </x:c>
      <x:c r="B11" s="17"/>
      <x:c r="C11" s="17"/>
      <x:c r="D11" s="17"/>
      <x:c r="E11" s="17"/>
      <x:c r="F11" s="17"/>
      <x:c r="G11" s="17"/>
      <x:c r="H11" s="17"/>
    </x:row>
    <x:row r="12" ht="23" customHeight="1">
      <x:c r="A12" s="17"/>
      <x:c r="B12" s="17"/>
      <x:c r="C12" s="17"/>
      <x:c r="D12" s="17"/>
      <x:c r="E12" s="17"/>
      <x:c r="F12" s="17"/>
      <x:c r="G12" s="17"/>
      <x:c r="H12" s="17"/>
    </x:row>
    <x:row r="13" ht="23" customHeight="1">
      <x:c r="A13" s="15" t="str">
        <x:v>5｜「人数OK」は人数集計の確認結果です。資格・時間帯・連勤・労働時間など、現場の条件は別に確認してください。必要人数は例示値なので運用に合わせて変更します。</x:v>
      </x:c>
      <x:c r="B13" s="15"/>
      <x:c r="C13" s="15"/>
      <x:c r="D13" s="15"/>
      <x:c r="E13" s="15"/>
      <x:c r="F13" s="15"/>
      <x:c r="G13" s="15"/>
      <x:c r="H13" s="15"/>
    </x:row>
    <x:row r="14" ht="23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3" customHeight="1">
      <x:c r="A15" s="17" t="str">
        <x:v>6｜翌月はファイルを複製して年月を変更し、B8:AF17を消去して作り直します。数式のある日付・集計行は消さず、必要人数も見直してください。</x:v>
      </x:c>
      <x:c r="B15" s="17"/>
      <x:c r="C15" s="17"/>
      <x:c r="D15" s="17"/>
      <x:c r="E15" s="17"/>
      <x:c r="F15" s="17"/>
      <x:c r="G15" s="17"/>
      <x:c r="H15" s="17"/>
    </x:row>
    <x:row r="16" ht="23" customHeight="1">
      <x:c r="A16" s="17"/>
      <x:c r="B16" s="17"/>
      <x:c r="C16" s="17"/>
      <x:c r="D16" s="17"/>
      <x:c r="E16" s="17"/>
      <x:c r="F16" s="17"/>
      <x:c r="G16" s="17"/>
      <x:c r="H16" s="17"/>
    </x:row>
    <x:row r="17" ht="23" customHeight="1">
      <x:c r="A17" s="15" t="str">
        <x:v>7｜共有は確定後に行い、担当者を編集者、確認だけのメンバーを閲覧者に設定します。数式範囲の保護や変更履歴もGoogle形式への変換後に設定できます。</x:v>
      </x:c>
      <x:c r="B17" s="15"/>
      <x:c r="C17" s="15"/>
      <x:c r="D17" s="15"/>
      <x:c r="E17" s="15"/>
      <x:c r="F17" s="15"/>
      <x:c r="G17" s="15"/>
      <x:c r="H17" s="15"/>
    </x:row>
    <x:row r="18" ht="23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3" customHeight="1">
      <x:c r="A19" s="17" t="str">
        <x:v>シフトラ編集部｜記事： https://aishift.com/blog/spreadsheet-shift-template/</x:v>
      </x:c>
      <x:c r="B19" s="17"/>
      <x:c r="C19" s="17"/>
      <x:c r="D19" s="17"/>
      <x:c r="E19" s="17"/>
      <x:c r="F19" s="17"/>
      <x:c r="G19" s="17"/>
      <x:c r="H19" s="17"/>
    </x:row>
    <x:row r="20" ht="23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1:H2"/>
    <x:mergeCell ref="A5:H6"/>
    <x:mergeCell ref="A7:H8"/>
    <x:mergeCell ref="A9:H10"/>
    <x:mergeCell ref="A11:H12"/>
    <x:mergeCell ref="A13:H14"/>
    <x:mergeCell ref="A15:H16"/>
    <x:mergeCell ref="A17:H18"/>
    <x:mergeCell ref="A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13" hidden="0" customWidth="1"/>
    <x:col min="34" max="34" width="13" hidden="0" customWidth="1"/>
    <x:col min="35" max="35" width="13" hidden="0" customWidth="1"/>
  </x:cols>
  <x:sheetData>
    <x:row r="1" ht="24" customHeight="1">
      <x:c r="A1" s="3" t="str">
        <x:v>月間シフト表｜入力用</x:v>
      </x:c>
      <x:c r="B1" s="3"/>
      <x:c r="C1" s="3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</x:row>
    <x:row r="3" ht="24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 t="str">
        <x:f>IF(COUNT(B3,D3)&lt;&gt;2,"年月を確認",IF(AND(B3&gt;=2020,B3&lt;=2100,INT(B3)=B3,D3&gt;=1,D3&lt;=12,INT(D3)=D3),"","年月を確認"))</x:f>
      </x:c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</x:row>
    <x:row r="4" ht="36" customHeight="1">
      <x:c r="A4" s="5" t="str">
        <x:v>黄色のセルに入力。日・早・遅が勤務、休・有は勤務人数に含めません。空欄は未入力として残ります。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</x:row>
    <x:row r="6" ht="28" customHeight="1">
      <x:c r="A6" s="10" t="str">
        <x:v>スタッフ</x:v>
      </x:c>
      <x:c r="B6" s="11" t="n">
        <x:f>IF($F$3&lt;&gt;"","",IF(1&lt;=DAY(DATE($B$3,$D$3+1,0)),DATE($B$3,$D$3,1),""))</x:f>
        <x:v>46266</x:v>
      </x:c>
      <x:c r="C6" s="11" t="n">
        <x:f>IF($F$3&lt;&gt;"","",IF(2&lt;=DAY(DATE($B$3,$D$3+1,0)),DATE($B$3,$D$3,2),""))</x:f>
        <x:v>46267</x:v>
      </x:c>
      <x:c r="D6" s="11" t="n">
        <x:f>IF($F$3&lt;&gt;"","",IF(3&lt;=DAY(DATE($B$3,$D$3+1,0)),DATE($B$3,$D$3,3),""))</x:f>
        <x:v>46268</x:v>
      </x:c>
      <x:c r="E6" s="11" t="n">
        <x:f>IF($F$3&lt;&gt;"","",IF(4&lt;=DAY(DATE($B$3,$D$3+1,0)),DATE($B$3,$D$3,4),""))</x:f>
        <x:v>46269</x:v>
      </x:c>
      <x:c r="F6" s="11" t="n">
        <x:f>IF($F$3&lt;&gt;"","",IF(5&lt;=DAY(DATE($B$3,$D$3+1,0)),DATE($B$3,$D$3,5),""))</x:f>
        <x:v>46270</x:v>
      </x:c>
      <x:c r="G6" s="11" t="n">
        <x:f>IF($F$3&lt;&gt;"","",IF(6&lt;=DAY(DATE($B$3,$D$3+1,0)),DATE($B$3,$D$3,6),""))</x:f>
        <x:v>46271</x:v>
      </x:c>
      <x:c r="H6" s="11" t="n">
        <x:f>IF($F$3&lt;&gt;"","",IF(7&lt;=DAY(DATE($B$3,$D$3+1,0)),DATE($B$3,$D$3,7),""))</x:f>
        <x:v>46272</x:v>
      </x:c>
      <x:c r="I6" s="11" t="n">
        <x:f>IF($F$3&lt;&gt;"","",IF(8&lt;=DAY(DATE($B$3,$D$3+1,0)),DATE($B$3,$D$3,8),""))</x:f>
        <x:v>46273</x:v>
      </x:c>
      <x:c r="J6" s="11" t="n">
        <x:f>IF($F$3&lt;&gt;"","",IF(9&lt;=DAY(DATE($B$3,$D$3+1,0)),DATE($B$3,$D$3,9),""))</x:f>
        <x:v>46274</x:v>
      </x:c>
      <x:c r="K6" s="11" t="n">
        <x:f>IF($F$3&lt;&gt;"","",IF(10&lt;=DAY(DATE($B$3,$D$3+1,0)),DATE($B$3,$D$3,10),""))</x:f>
        <x:v>46275</x:v>
      </x:c>
      <x:c r="L6" s="11" t="n">
        <x:f>IF($F$3&lt;&gt;"","",IF(11&lt;=DAY(DATE($B$3,$D$3+1,0)),DATE($B$3,$D$3,11),""))</x:f>
        <x:v>46276</x:v>
      </x:c>
      <x:c r="M6" s="11" t="n">
        <x:f>IF($F$3&lt;&gt;"","",IF(12&lt;=DAY(DATE($B$3,$D$3+1,0)),DATE($B$3,$D$3,12),""))</x:f>
        <x:v>46277</x:v>
      </x:c>
      <x:c r="N6" s="11" t="n">
        <x:f>IF($F$3&lt;&gt;"","",IF(13&lt;=DAY(DATE($B$3,$D$3+1,0)),DATE($B$3,$D$3,13),""))</x:f>
        <x:v>46278</x:v>
      </x:c>
      <x:c r="O6" s="11" t="n">
        <x:f>IF($F$3&lt;&gt;"","",IF(14&lt;=DAY(DATE($B$3,$D$3+1,0)),DATE($B$3,$D$3,14),""))</x:f>
        <x:v>46279</x:v>
      </x:c>
      <x:c r="P6" s="11" t="n">
        <x:f>IF($F$3&lt;&gt;"","",IF(15&lt;=DAY(DATE($B$3,$D$3+1,0)),DATE($B$3,$D$3,15),""))</x:f>
        <x:v>46280</x:v>
      </x:c>
      <x:c r="Q6" s="11" t="n">
        <x:f>IF($F$3&lt;&gt;"","",IF(16&lt;=DAY(DATE($B$3,$D$3+1,0)),DATE($B$3,$D$3,16),""))</x:f>
        <x:v>46281</x:v>
      </x:c>
      <x:c r="R6" s="11" t="n">
        <x:f>IF($F$3&lt;&gt;"","",IF(17&lt;=DAY(DATE($B$3,$D$3+1,0)),DATE($B$3,$D$3,17),""))</x:f>
        <x:v>46282</x:v>
      </x:c>
      <x:c r="S6" s="11" t="n">
        <x:f>IF($F$3&lt;&gt;"","",IF(18&lt;=DAY(DATE($B$3,$D$3+1,0)),DATE($B$3,$D$3,18),""))</x:f>
        <x:v>46283</x:v>
      </x:c>
      <x:c r="T6" s="11" t="n">
        <x:f>IF($F$3&lt;&gt;"","",IF(19&lt;=DAY(DATE($B$3,$D$3+1,0)),DATE($B$3,$D$3,19),""))</x:f>
        <x:v>46284</x:v>
      </x:c>
      <x:c r="U6" s="11" t="n">
        <x:f>IF($F$3&lt;&gt;"","",IF(20&lt;=DAY(DATE($B$3,$D$3+1,0)),DATE($B$3,$D$3,20),""))</x:f>
        <x:v>46285</x:v>
      </x:c>
      <x:c r="V6" s="11" t="n">
        <x:f>IF($F$3&lt;&gt;"","",IF(21&lt;=DAY(DATE($B$3,$D$3+1,0)),DATE($B$3,$D$3,21),""))</x:f>
        <x:v>46286</x:v>
      </x:c>
      <x:c r="W6" s="11" t="n">
        <x:f>IF($F$3&lt;&gt;"","",IF(22&lt;=DAY(DATE($B$3,$D$3+1,0)),DATE($B$3,$D$3,22),""))</x:f>
        <x:v>46287</x:v>
      </x:c>
      <x:c r="X6" s="11" t="n">
        <x:f>IF($F$3&lt;&gt;"","",IF(23&lt;=DAY(DATE($B$3,$D$3+1,0)),DATE($B$3,$D$3,23),""))</x:f>
        <x:v>46288</x:v>
      </x:c>
      <x:c r="Y6" s="11" t="n">
        <x:f>IF($F$3&lt;&gt;"","",IF(24&lt;=DAY(DATE($B$3,$D$3+1,0)),DATE($B$3,$D$3,24),""))</x:f>
        <x:v>46289</x:v>
      </x:c>
      <x:c r="Z6" s="11" t="n">
        <x:f>IF($F$3&lt;&gt;"","",IF(25&lt;=DAY(DATE($B$3,$D$3+1,0)),DATE($B$3,$D$3,25),""))</x:f>
        <x:v>46290</x:v>
      </x:c>
      <x:c r="AA6" s="11" t="n">
        <x:f>IF($F$3&lt;&gt;"","",IF(26&lt;=DAY(DATE($B$3,$D$3+1,0)),DATE($B$3,$D$3,26),""))</x:f>
        <x:v>46291</x:v>
      </x:c>
      <x:c r="AB6" s="11" t="n">
        <x:f>IF($F$3&lt;&gt;"","",IF(27&lt;=DAY(DATE($B$3,$D$3+1,0)),DATE($B$3,$D$3,27),""))</x:f>
        <x:v>46292</x:v>
      </x:c>
      <x:c r="AC6" s="11" t="n">
        <x:f>IF($F$3&lt;&gt;"","",IF(28&lt;=DAY(DATE($B$3,$D$3+1,0)),DATE($B$3,$D$3,28),""))</x:f>
        <x:v>46293</x:v>
      </x:c>
      <x:c r="AD6" s="11" t="n">
        <x:f>IF($F$3&lt;&gt;"","",IF(29&lt;=DAY(DATE($B$3,$D$3+1,0)),DATE($B$3,$D$3,29),""))</x:f>
        <x:v>46294</x:v>
      </x:c>
      <x:c r="AE6" s="11" t="n">
        <x:f>IF($F$3&lt;&gt;"","",IF(30&lt;=DAY(DATE($B$3,$D$3+1,0)),DATE($B$3,$D$3,30),""))</x:f>
        <x:v>46295</x:v>
      </x:c>
      <x:c r="AF6" s="11" t="str">
        <x:f>IF($F$3&lt;&gt;"","",IF(31&lt;=DAY(DATE($B$3,$D$3+1,0)),DATE($B$3,$D$3,31),""))</x:f>
      </x:c>
      <x:c r="AG6" s="10" t="str">
        <x:v>勤務日数</x:v>
      </x:c>
      <x:c r="AH6" s="10" t="str">
        <x:v>休み日数</x:v>
      </x:c>
      <x:c r="AI6" s="10" t="str">
        <x:v>有休日数</x:v>
      </x:c>
    </x:row>
    <x:row r="7" ht="28" customHeight="1">
      <x:c r="A7" s="10"/>
      <x:c r="B7" s="10" t="str">
        <x:f>IF(B6="","",CHOOSE(WEEKDAY(B6),"日","月","火","水","木","金","土"))</x:f>
        <x:v>火</x:v>
      </x:c>
      <x:c r="C7" s="10" t="str">
        <x:f>IF(C6="","",CHOOSE(WEEKDAY(C6),"日","月","火","水","木","金","土"))</x:f>
        <x:v>水</x:v>
      </x:c>
      <x:c r="D7" s="10" t="str">
        <x:f>IF(D6="","",CHOOSE(WEEKDAY(D6),"日","月","火","水","木","金","土"))</x:f>
        <x:v>木</x:v>
      </x:c>
      <x:c r="E7" s="10" t="str">
        <x:f>IF(E6="","",CHOOSE(WEEKDAY(E6),"日","月","火","水","木","金","土"))</x:f>
        <x:v>金</x:v>
      </x:c>
      <x:c r="F7" s="10" t="str">
        <x:f>IF(F6="","",CHOOSE(WEEKDAY(F6),"日","月","火","水","木","金","土"))</x:f>
        <x:v>土</x:v>
      </x:c>
      <x:c r="G7" s="10" t="str">
        <x:f>IF(G6="","",CHOOSE(WEEKDAY(G6),"日","月","火","水","木","金","土"))</x:f>
        <x:v>日</x:v>
      </x:c>
      <x:c r="H7" s="10" t="str">
        <x:f>IF(H6="","",CHOOSE(WEEKDAY(H6),"日","月","火","水","木","金","土"))</x:f>
        <x:v>月</x:v>
      </x:c>
      <x:c r="I7" s="10" t="str">
        <x:f>IF(I6="","",CHOOSE(WEEKDAY(I6),"日","月","火","水","木","金","土"))</x:f>
        <x:v>火</x:v>
      </x:c>
      <x:c r="J7" s="10" t="str">
        <x:f>IF(J6="","",CHOOSE(WEEKDAY(J6),"日","月","火","水","木","金","土"))</x:f>
        <x:v>水</x:v>
      </x:c>
      <x:c r="K7" s="10" t="str">
        <x:f>IF(K6="","",CHOOSE(WEEKDAY(K6),"日","月","火","水","木","金","土"))</x:f>
        <x:v>木</x:v>
      </x:c>
      <x:c r="L7" s="10" t="str">
        <x:f>IF(L6="","",CHOOSE(WEEKDAY(L6),"日","月","火","水","木","金","土"))</x:f>
        <x:v>金</x:v>
      </x:c>
      <x:c r="M7" s="10" t="str">
        <x:f>IF(M6="","",CHOOSE(WEEKDAY(M6),"日","月","火","水","木","金","土"))</x:f>
        <x:v>土</x:v>
      </x:c>
      <x:c r="N7" s="10" t="str">
        <x:f>IF(N6="","",CHOOSE(WEEKDAY(N6),"日","月","火","水","木","金","土"))</x:f>
        <x:v>日</x:v>
      </x:c>
      <x:c r="O7" s="10" t="str">
        <x:f>IF(O6="","",CHOOSE(WEEKDAY(O6),"日","月","火","水","木","金","土"))</x:f>
        <x:v>月</x:v>
      </x:c>
      <x:c r="P7" s="10" t="str">
        <x:f>IF(P6="","",CHOOSE(WEEKDAY(P6),"日","月","火","水","木","金","土"))</x:f>
        <x:v>火</x:v>
      </x:c>
      <x:c r="Q7" s="10" t="str">
        <x:f>IF(Q6="","",CHOOSE(WEEKDAY(Q6),"日","月","火","水","木","金","土"))</x:f>
        <x:v>水</x:v>
      </x:c>
      <x:c r="R7" s="10" t="str">
        <x:f>IF(R6="","",CHOOSE(WEEKDAY(R6),"日","月","火","水","木","金","土"))</x:f>
        <x:v>木</x:v>
      </x:c>
      <x:c r="S7" s="10" t="str">
        <x:f>IF(S6="","",CHOOSE(WEEKDAY(S6),"日","月","火","水","木","金","土"))</x:f>
        <x:v>金</x:v>
      </x:c>
      <x:c r="T7" s="10" t="str">
        <x:f>IF(T6="","",CHOOSE(WEEKDAY(T6),"日","月","火","水","木","金","土"))</x:f>
        <x:v>土</x:v>
      </x:c>
      <x:c r="U7" s="10" t="str">
        <x:f>IF(U6="","",CHOOSE(WEEKDAY(U6),"日","月","火","水","木","金","土"))</x:f>
        <x:v>日</x:v>
      </x:c>
      <x:c r="V7" s="10" t="str">
        <x:f>IF(V6="","",CHOOSE(WEEKDAY(V6),"日","月","火","水","木","金","土"))</x:f>
        <x:v>月</x:v>
      </x:c>
      <x:c r="W7" s="10" t="str">
        <x:f>IF(W6="","",CHOOSE(WEEKDAY(W6),"日","月","火","水","木","金","土"))</x:f>
        <x:v>火</x:v>
      </x:c>
      <x:c r="X7" s="10" t="str">
        <x:f>IF(X6="","",CHOOSE(WEEKDAY(X6),"日","月","火","水","木","金","土"))</x:f>
        <x:v>水</x:v>
      </x:c>
      <x:c r="Y7" s="10" t="str">
        <x:f>IF(Y6="","",CHOOSE(WEEKDAY(Y6),"日","月","火","水","木","金","土"))</x:f>
        <x:v>木</x:v>
      </x:c>
      <x:c r="Z7" s="10" t="str">
        <x:f>IF(Z6="","",CHOOSE(WEEKDAY(Z6),"日","月","火","水","木","金","土"))</x:f>
        <x:v>金</x:v>
      </x:c>
      <x:c r="AA7" s="10" t="str">
        <x:f>IF(AA6="","",CHOOSE(WEEKDAY(AA6),"日","月","火","水","木","金","土"))</x:f>
        <x:v>土</x:v>
      </x:c>
      <x:c r="AB7" s="10" t="str">
        <x:f>IF(AB6="","",CHOOSE(WEEKDAY(AB6),"日","月","火","水","木","金","土"))</x:f>
        <x:v>日</x:v>
      </x:c>
      <x:c r="AC7" s="10" t="str">
        <x:f>IF(AC6="","",CHOOSE(WEEKDAY(AC6),"日","月","火","水","木","金","土"))</x:f>
        <x:v>月</x:v>
      </x:c>
      <x:c r="AD7" s="10" t="str">
        <x:f>IF(AD6="","",CHOOSE(WEEKDAY(AD6),"日","月","火","水","木","金","土"))</x:f>
        <x:v>火</x:v>
      </x:c>
      <x:c r="AE7" s="10" t="str">
        <x:f>IF(AE6="","",CHOOSE(WEEKDAY(AE6),"日","月","火","水","木","金","土"))</x:f>
        <x:v>水</x:v>
      </x:c>
      <x:c r="AF7" s="10" t="str">
        <x:f>IF(AF6="","",CHOOSE(WEEKDAY(AF6),"日","月","火","水","木","金","土"))</x:f>
      </x:c>
      <x:c r="AG7" s="10"/>
      <x:c r="AH7" s="10"/>
      <x:c r="AI7" s="10"/>
    </x:row>
    <x:row r="8" ht="24" customHeight="1">
      <x:c r="A8" s="7" t="str">
        <x:v>スタッフA</x:v>
      </x:c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  <x:c r="AA8" s="12"/>
      <x:c r="AB8" s="12"/>
      <x:c r="AC8" s="12"/>
      <x:c r="AD8" s="12"/>
      <x:c r="AE8" s="12"/>
      <x:c r="AF8" s="12"/>
      <x:c r="AG8" s="2" t="n">
        <x:f>COUNTIFS(B$6:AF$6,"&gt;0",B8:AF8,"日")+COUNTIFS(B$6:AF$6,"&gt;0",B8:AF8,"早")+COUNTIFS(B$6:AF$6,"&gt;0",B8:AF8,"遅")</x:f>
        <x:v>0</x:v>
      </x:c>
      <x:c r="AH8" s="2" t="n">
        <x:f>COUNTIFS(B$6:AF$6,"&gt;0",B8:AF8,"休")</x:f>
        <x:v>0</x:v>
      </x:c>
      <x:c r="AI8" s="2" t="n">
        <x:f>COUNTIFS(B$6:AF$6,"&gt;0",B8:AF8,"有")</x:f>
        <x:v>0</x:v>
      </x:c>
    </x:row>
    <x:row r="9" ht="24" customHeight="1">
      <x:c r="A9" s="7" t="str">
        <x:v>スタッフB</x:v>
      </x:c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  <x:c r="AA9" s="12"/>
      <x:c r="AB9" s="12"/>
      <x:c r="AC9" s="12"/>
      <x:c r="AD9" s="12"/>
      <x:c r="AE9" s="12"/>
      <x:c r="AF9" s="12"/>
      <x:c r="AG9" s="2" t="n">
        <x:f>COUNTIFS(B$6:AF$6,"&gt;0",B9:AF9,"日")+COUNTIFS(B$6:AF$6,"&gt;0",B9:AF9,"早")+COUNTIFS(B$6:AF$6,"&gt;0",B9:AF9,"遅")</x:f>
        <x:v>0</x:v>
      </x:c>
      <x:c r="AH9" s="2" t="n">
        <x:f>COUNTIFS(B$6:AF$6,"&gt;0",B9:AF9,"休")</x:f>
        <x:v>0</x:v>
      </x:c>
      <x:c r="AI9" s="2" t="n">
        <x:f>COUNTIFS(B$6:AF$6,"&gt;0",B9:AF9,"有")</x:f>
        <x:v>0</x:v>
      </x:c>
    </x:row>
    <x:row r="10" ht="24" customHeight="1">
      <x:c r="A10" s="7" t="str">
        <x:v>スタッフC</x:v>
      </x:c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  <x:c r="AA10" s="12"/>
      <x:c r="AB10" s="12"/>
      <x:c r="AC10" s="12"/>
      <x:c r="AD10" s="12"/>
      <x:c r="AE10" s="12"/>
      <x:c r="AF10" s="12"/>
      <x:c r="AG10" s="2" t="n">
        <x:f>COUNTIFS(B$6:AF$6,"&gt;0",B10:AF10,"日")+COUNTIFS(B$6:AF$6,"&gt;0",B10:AF10,"早")+COUNTIFS(B$6:AF$6,"&gt;0",B10:AF10,"遅")</x:f>
        <x:v>0</x:v>
      </x:c>
      <x:c r="AH10" s="2" t="n">
        <x:f>COUNTIFS(B$6:AF$6,"&gt;0",B10:AF10,"休")</x:f>
        <x:v>0</x:v>
      </x:c>
      <x:c r="AI10" s="2" t="n">
        <x:f>COUNTIFS(B$6:AF$6,"&gt;0",B10:AF10,"有")</x:f>
        <x:v>0</x:v>
      </x:c>
    </x:row>
    <x:row r="11" ht="24" customHeight="1">
      <x:c r="A11" s="7" t="str">
        <x:v>スタッフD</x:v>
      </x:c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  <x:c r="AA11" s="12"/>
      <x:c r="AB11" s="12"/>
      <x:c r="AC11" s="12"/>
      <x:c r="AD11" s="12"/>
      <x:c r="AE11" s="12"/>
      <x:c r="AF11" s="12"/>
      <x:c r="AG11" s="2" t="n">
        <x:f>COUNTIFS(B$6:AF$6,"&gt;0",B11:AF11,"日")+COUNTIFS(B$6:AF$6,"&gt;0",B11:AF11,"早")+COUNTIFS(B$6:AF$6,"&gt;0",B11:AF11,"遅")</x:f>
        <x:v>0</x:v>
      </x:c>
      <x:c r="AH11" s="2" t="n">
        <x:f>COUNTIFS(B$6:AF$6,"&gt;0",B11:AF11,"休")</x:f>
        <x:v>0</x:v>
      </x:c>
      <x:c r="AI11" s="2" t="n">
        <x:f>COUNTIFS(B$6:AF$6,"&gt;0",B11:AF11,"有")</x:f>
        <x:v>0</x:v>
      </x:c>
    </x:row>
    <x:row r="12" ht="24" customHeight="1">
      <x:c r="A12" s="7" t="str">
        <x:v>スタッフE</x:v>
      </x:c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  <x:c r="AA12" s="12"/>
      <x:c r="AB12" s="12"/>
      <x:c r="AC12" s="12"/>
      <x:c r="AD12" s="12"/>
      <x:c r="AE12" s="12"/>
      <x:c r="AF12" s="12"/>
      <x:c r="AG12" s="2" t="n">
        <x:f>COUNTIFS(B$6:AF$6,"&gt;0",B12:AF12,"日")+COUNTIFS(B$6:AF$6,"&gt;0",B12:AF12,"早")+COUNTIFS(B$6:AF$6,"&gt;0",B12:AF12,"遅")</x:f>
        <x:v>0</x:v>
      </x:c>
      <x:c r="AH12" s="2" t="n">
        <x:f>COUNTIFS(B$6:AF$6,"&gt;0",B12:AF12,"休")</x:f>
        <x:v>0</x:v>
      </x:c>
      <x:c r="AI12" s="2" t="n">
        <x:f>COUNTIFS(B$6:AF$6,"&gt;0",B12:AF12,"有")</x:f>
        <x:v>0</x:v>
      </x:c>
    </x:row>
    <x:row r="13" ht="24" customHeight="1">
      <x:c r="A13" s="7" t="str">
        <x:v>スタッフF</x:v>
      </x:c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  <x:c r="AA13" s="12"/>
      <x:c r="AB13" s="12"/>
      <x:c r="AC13" s="12"/>
      <x:c r="AD13" s="12"/>
      <x:c r="AE13" s="12"/>
      <x:c r="AF13" s="12"/>
      <x:c r="AG13" s="2" t="n">
        <x:f>COUNTIFS(B$6:AF$6,"&gt;0",B13:AF13,"日")+COUNTIFS(B$6:AF$6,"&gt;0",B13:AF13,"早")+COUNTIFS(B$6:AF$6,"&gt;0",B13:AF13,"遅")</x:f>
        <x:v>0</x:v>
      </x:c>
      <x:c r="AH13" s="2" t="n">
        <x:f>COUNTIFS(B$6:AF$6,"&gt;0",B13:AF13,"休")</x:f>
        <x:v>0</x:v>
      </x:c>
      <x:c r="AI13" s="2" t="n">
        <x:f>COUNTIFS(B$6:AF$6,"&gt;0",B13:AF13,"有")</x:f>
        <x:v>0</x:v>
      </x:c>
    </x:row>
    <x:row r="14" ht="24" customHeight="1">
      <x:c r="A14" s="7" t="str">
        <x:v>スタッフG</x:v>
      </x:c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  <x:c r="AA14" s="12"/>
      <x:c r="AB14" s="12"/>
      <x:c r="AC14" s="12"/>
      <x:c r="AD14" s="12"/>
      <x:c r="AE14" s="12"/>
      <x:c r="AF14" s="12"/>
      <x:c r="AG14" s="2" t="n">
        <x:f>COUNTIFS(B$6:AF$6,"&gt;0",B14:AF14,"日")+COUNTIFS(B$6:AF$6,"&gt;0",B14:AF14,"早")+COUNTIFS(B$6:AF$6,"&gt;0",B14:AF14,"遅")</x:f>
        <x:v>0</x:v>
      </x:c>
      <x:c r="AH14" s="2" t="n">
        <x:f>COUNTIFS(B$6:AF$6,"&gt;0",B14:AF14,"休")</x:f>
        <x:v>0</x:v>
      </x:c>
      <x:c r="AI14" s="2" t="n">
        <x:f>COUNTIFS(B$6:AF$6,"&gt;0",B14:AF14,"有")</x:f>
        <x:v>0</x:v>
      </x:c>
    </x:row>
    <x:row r="15" ht="24" customHeight="1">
      <x:c r="A15" s="7" t="str">
        <x:v>スタッフH</x:v>
      </x:c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  <x:c r="AA15" s="12"/>
      <x:c r="AB15" s="12"/>
      <x:c r="AC15" s="12"/>
      <x:c r="AD15" s="12"/>
      <x:c r="AE15" s="12"/>
      <x:c r="AF15" s="12"/>
      <x:c r="AG15" s="2" t="n">
        <x:f>COUNTIFS(B$6:AF$6,"&gt;0",B15:AF15,"日")+COUNTIFS(B$6:AF$6,"&gt;0",B15:AF15,"早")+COUNTIFS(B$6:AF$6,"&gt;0",B15:AF15,"遅")</x:f>
        <x:v>0</x:v>
      </x:c>
      <x:c r="AH15" s="2" t="n">
        <x:f>COUNTIFS(B$6:AF$6,"&gt;0",B15:AF15,"休")</x:f>
        <x:v>0</x:v>
      </x:c>
      <x:c r="AI15" s="2" t="n">
        <x:f>COUNTIFS(B$6:AF$6,"&gt;0",B15:AF15,"有")</x:f>
        <x:v>0</x:v>
      </x:c>
    </x:row>
    <x:row r="16" ht="24" customHeight="1">
      <x:c r="A16" s="7" t="str">
        <x:v>スタッフI</x:v>
      </x:c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  <x:c r="AA16" s="12"/>
      <x:c r="AB16" s="12"/>
      <x:c r="AC16" s="12"/>
      <x:c r="AD16" s="12"/>
      <x:c r="AE16" s="12"/>
      <x:c r="AF16" s="12"/>
      <x:c r="AG16" s="2" t="n">
        <x:f>COUNTIFS(B$6:AF$6,"&gt;0",B16:AF16,"日")+COUNTIFS(B$6:AF$6,"&gt;0",B16:AF16,"早")+COUNTIFS(B$6:AF$6,"&gt;0",B16:AF16,"遅")</x:f>
        <x:v>0</x:v>
      </x:c>
      <x:c r="AH16" s="2" t="n">
        <x:f>COUNTIFS(B$6:AF$6,"&gt;0",B16:AF16,"休")</x:f>
        <x:v>0</x:v>
      </x:c>
      <x:c r="AI16" s="2" t="n">
        <x:f>COUNTIFS(B$6:AF$6,"&gt;0",B16:AF16,"有")</x:f>
        <x:v>0</x:v>
      </x:c>
    </x:row>
    <x:row r="17" ht="24" customHeight="1">
      <x:c r="A17" s="7" t="str">
        <x:v>スタッフJ</x:v>
      </x:c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  <x:c r="AA17" s="12"/>
      <x:c r="AB17" s="12"/>
      <x:c r="AC17" s="12"/>
      <x:c r="AD17" s="12"/>
      <x:c r="AE17" s="12"/>
      <x:c r="AF17" s="12"/>
      <x:c r="AG17" s="2" t="n">
        <x:f>COUNTIFS(B$6:AF$6,"&gt;0",B17:AF17,"日")+COUNTIFS(B$6:AF$6,"&gt;0",B17:AF17,"早")+COUNTIFS(B$6:AF$6,"&gt;0",B17:AF17,"遅")</x:f>
        <x:v>0</x:v>
      </x:c>
      <x:c r="AH17" s="2" t="n">
        <x:f>COUNTIFS(B$6:AF$6,"&gt;0",B17:AF17,"休")</x:f>
        <x:v>0</x:v>
      </x:c>
      <x:c r="AI17" s="2" t="n">
        <x:f>COUNTIFS(B$6:AF$6,"&gt;0",B17:AF17,"有")</x:f>
        <x:v>0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</x:row>
    <x:row r="20" ht="24" customHeight="1">
      <x:c r="A20" s="2" t="str">
        <x:v>早番の人数</x:v>
      </x:c>
      <x:c r="B20" s="2" t="n">
        <x:f>IF(B$6="","",COUNTIF(B8:B17,"早"))</x:f>
        <x:v>0</x:v>
      </x:c>
      <x:c r="C20" s="2" t="n">
        <x:f>IF(C$6="","",COUNTIF(C8:C17,"早"))</x:f>
        <x:v>0</x:v>
      </x:c>
      <x:c r="D20" s="2" t="n">
        <x:f>IF(D$6="","",COUNTIF(D8:D17,"早"))</x:f>
        <x:v>0</x:v>
      </x:c>
      <x:c r="E20" s="2" t="n">
        <x:f>IF(E$6="","",COUNTIF(E8:E17,"早"))</x:f>
        <x:v>0</x:v>
      </x:c>
      <x:c r="F20" s="2" t="n">
        <x:f>IF(F$6="","",COUNTIF(F8:F17,"早"))</x:f>
        <x:v>0</x:v>
      </x:c>
      <x:c r="G20" s="2" t="n">
        <x:f>IF(G$6="","",COUNTIF(G8:G17,"早"))</x:f>
        <x:v>0</x:v>
      </x:c>
      <x:c r="H20" s="2" t="n">
        <x:f>IF(H$6="","",COUNTIF(H8:H17,"早"))</x:f>
        <x:v>0</x:v>
      </x:c>
      <x:c r="I20" s="2" t="n">
        <x:f>IF(I$6="","",COUNTIF(I8:I17,"早"))</x:f>
        <x:v>0</x:v>
      </x:c>
      <x:c r="J20" s="2" t="n">
        <x:f>IF(J$6="","",COUNTIF(J8:J17,"早"))</x:f>
        <x:v>0</x:v>
      </x:c>
      <x:c r="K20" s="2" t="n">
        <x:f>IF(K$6="","",COUNTIF(K8:K17,"早"))</x:f>
        <x:v>0</x:v>
      </x:c>
      <x:c r="L20" s="2" t="n">
        <x:f>IF(L$6="","",COUNTIF(L8:L17,"早"))</x:f>
        <x:v>0</x:v>
      </x:c>
      <x:c r="M20" s="2" t="n">
        <x:f>IF(M$6="","",COUNTIF(M8:M17,"早"))</x:f>
        <x:v>0</x:v>
      </x:c>
      <x:c r="N20" s="2" t="n">
        <x:f>IF(N$6="","",COUNTIF(N8:N17,"早"))</x:f>
        <x:v>0</x:v>
      </x:c>
      <x:c r="O20" s="2" t="n">
        <x:f>IF(O$6="","",COUNTIF(O8:O17,"早"))</x:f>
        <x:v>0</x:v>
      </x:c>
      <x:c r="P20" s="2" t="n">
        <x:f>IF(P$6="","",COUNTIF(P8:P17,"早"))</x:f>
        <x:v>0</x:v>
      </x:c>
      <x:c r="Q20" s="2" t="n">
        <x:f>IF(Q$6="","",COUNTIF(Q8:Q17,"早"))</x:f>
        <x:v>0</x:v>
      </x:c>
      <x:c r="R20" s="2" t="n">
        <x:f>IF(R$6="","",COUNTIF(R8:R17,"早"))</x:f>
        <x:v>0</x:v>
      </x:c>
      <x:c r="S20" s="2" t="n">
        <x:f>IF(S$6="","",COUNTIF(S8:S17,"早"))</x:f>
        <x:v>0</x:v>
      </x:c>
      <x:c r="T20" s="2" t="n">
        <x:f>IF(T$6="","",COUNTIF(T8:T17,"早"))</x:f>
        <x:v>0</x:v>
      </x:c>
      <x:c r="U20" s="2" t="n">
        <x:f>IF(U$6="","",COUNTIF(U8:U17,"早"))</x:f>
        <x:v>0</x:v>
      </x:c>
      <x:c r="V20" s="2" t="n">
        <x:f>IF(V$6="","",COUNTIF(V8:V17,"早"))</x:f>
        <x:v>0</x:v>
      </x:c>
      <x:c r="W20" s="2" t="n">
        <x:f>IF(W$6="","",COUNTIF(W8:W17,"早"))</x:f>
        <x:v>0</x:v>
      </x:c>
      <x:c r="X20" s="2" t="n">
        <x:f>IF(X$6="","",COUNTIF(X8:X17,"早"))</x:f>
        <x:v>0</x:v>
      </x:c>
      <x:c r="Y20" s="2" t="n">
        <x:f>IF(Y$6="","",COUNTIF(Y8:Y17,"早"))</x:f>
        <x:v>0</x:v>
      </x:c>
      <x:c r="Z20" s="2" t="n">
        <x:f>IF(Z$6="","",COUNTIF(Z8:Z17,"早"))</x:f>
        <x:v>0</x:v>
      </x:c>
      <x:c r="AA20" s="2" t="n">
        <x:f>IF(AA$6="","",COUNTIF(AA8:AA17,"早"))</x:f>
        <x:v>0</x:v>
      </x:c>
      <x:c r="AB20" s="2" t="n">
        <x:f>IF(AB$6="","",COUNTIF(AB8:AB17,"早"))</x:f>
        <x:v>0</x:v>
      </x:c>
      <x:c r="AC20" s="2" t="n">
        <x:f>IF(AC$6="","",COUNTIF(AC8:AC17,"早"))</x:f>
        <x:v>0</x:v>
      </x:c>
      <x:c r="AD20" s="2" t="n">
        <x:f>IF(AD$6="","",COUNTIF(AD8:AD17,"早"))</x:f>
        <x:v>0</x:v>
      </x:c>
      <x:c r="AE20" s="2" t="n">
        <x:f>IF(AE$6="","",COUNTIF(AE8:AE17,"早"))</x:f>
        <x:v>0</x:v>
      </x:c>
      <x:c r="AF20" s="2" t="str">
        <x:f>IF(AF$6="","",COUNTIF(AF8:AF17,"早"))</x:f>
      </x:c>
      <x:c r="AG20" s="2"/>
      <x:c r="AH20" s="2"/>
      <x:c r="AI20" s="2"/>
    </x:row>
    <x:row r="21" ht="24" customHeight="1">
      <x:c r="A21" s="2" t="str">
        <x:v>日勤の人数</x:v>
      </x:c>
      <x:c r="B21" s="2" t="n">
        <x:f>IF(B$6="","",COUNTIF(B8:B17,"日"))</x:f>
        <x:v>0</x:v>
      </x:c>
      <x:c r="C21" s="2" t="n">
        <x:f>IF(C$6="","",COUNTIF(C8:C17,"日"))</x:f>
        <x:v>0</x:v>
      </x:c>
      <x:c r="D21" s="2" t="n">
        <x:f>IF(D$6="","",COUNTIF(D8:D17,"日"))</x:f>
        <x:v>0</x:v>
      </x:c>
      <x:c r="E21" s="2" t="n">
        <x:f>IF(E$6="","",COUNTIF(E8:E17,"日"))</x:f>
        <x:v>0</x:v>
      </x:c>
      <x:c r="F21" s="2" t="n">
        <x:f>IF(F$6="","",COUNTIF(F8:F17,"日"))</x:f>
        <x:v>0</x:v>
      </x:c>
      <x:c r="G21" s="2" t="n">
        <x:f>IF(G$6="","",COUNTIF(G8:G17,"日"))</x:f>
        <x:v>0</x:v>
      </x:c>
      <x:c r="H21" s="2" t="n">
        <x:f>IF(H$6="","",COUNTIF(H8:H17,"日"))</x:f>
        <x:v>0</x:v>
      </x:c>
      <x:c r="I21" s="2" t="n">
        <x:f>IF(I$6="","",COUNTIF(I8:I17,"日"))</x:f>
        <x:v>0</x:v>
      </x:c>
      <x:c r="J21" s="2" t="n">
        <x:f>IF(J$6="","",COUNTIF(J8:J17,"日"))</x:f>
        <x:v>0</x:v>
      </x:c>
      <x:c r="K21" s="2" t="n">
        <x:f>IF(K$6="","",COUNTIF(K8:K17,"日"))</x:f>
        <x:v>0</x:v>
      </x:c>
      <x:c r="L21" s="2" t="n">
        <x:f>IF(L$6="","",COUNTIF(L8:L17,"日"))</x:f>
        <x:v>0</x:v>
      </x:c>
      <x:c r="M21" s="2" t="n">
        <x:f>IF(M$6="","",COUNTIF(M8:M17,"日"))</x:f>
        <x:v>0</x:v>
      </x:c>
      <x:c r="N21" s="2" t="n">
        <x:f>IF(N$6="","",COUNTIF(N8:N17,"日"))</x:f>
        <x:v>0</x:v>
      </x:c>
      <x:c r="O21" s="2" t="n">
        <x:f>IF(O$6="","",COUNTIF(O8:O17,"日"))</x:f>
        <x:v>0</x:v>
      </x:c>
      <x:c r="P21" s="2" t="n">
        <x:f>IF(P$6="","",COUNTIF(P8:P17,"日"))</x:f>
        <x:v>0</x:v>
      </x:c>
      <x:c r="Q21" s="2" t="n">
        <x:f>IF(Q$6="","",COUNTIF(Q8:Q17,"日"))</x:f>
        <x:v>0</x:v>
      </x:c>
      <x:c r="R21" s="2" t="n">
        <x:f>IF(R$6="","",COUNTIF(R8:R17,"日"))</x:f>
        <x:v>0</x:v>
      </x:c>
      <x:c r="S21" s="2" t="n">
        <x:f>IF(S$6="","",COUNTIF(S8:S17,"日"))</x:f>
        <x:v>0</x:v>
      </x:c>
      <x:c r="T21" s="2" t="n">
        <x:f>IF(T$6="","",COUNTIF(T8:T17,"日"))</x:f>
        <x:v>0</x:v>
      </x:c>
      <x:c r="U21" s="2" t="n">
        <x:f>IF(U$6="","",COUNTIF(U8:U17,"日"))</x:f>
        <x:v>0</x:v>
      </x:c>
      <x:c r="V21" s="2" t="n">
        <x:f>IF(V$6="","",COUNTIF(V8:V17,"日"))</x:f>
        <x:v>0</x:v>
      </x:c>
      <x:c r="W21" s="2" t="n">
        <x:f>IF(W$6="","",COUNTIF(W8:W17,"日"))</x:f>
        <x:v>0</x:v>
      </x:c>
      <x:c r="X21" s="2" t="n">
        <x:f>IF(X$6="","",COUNTIF(X8:X17,"日"))</x:f>
        <x:v>0</x:v>
      </x:c>
      <x:c r="Y21" s="2" t="n">
        <x:f>IF(Y$6="","",COUNTIF(Y8:Y17,"日"))</x:f>
        <x:v>0</x:v>
      </x:c>
      <x:c r="Z21" s="2" t="n">
        <x:f>IF(Z$6="","",COUNTIF(Z8:Z17,"日"))</x:f>
        <x:v>0</x:v>
      </x:c>
      <x:c r="AA21" s="2" t="n">
        <x:f>IF(AA$6="","",COUNTIF(AA8:AA17,"日"))</x:f>
        <x:v>0</x:v>
      </x:c>
      <x:c r="AB21" s="2" t="n">
        <x:f>IF(AB$6="","",COUNTIF(AB8:AB17,"日"))</x:f>
        <x:v>0</x:v>
      </x:c>
      <x:c r="AC21" s="2" t="n">
        <x:f>IF(AC$6="","",COUNTIF(AC8:AC17,"日"))</x:f>
        <x:v>0</x:v>
      </x:c>
      <x:c r="AD21" s="2" t="n">
        <x:f>IF(AD$6="","",COUNTIF(AD8:AD17,"日"))</x:f>
        <x:v>0</x:v>
      </x:c>
      <x:c r="AE21" s="2" t="n">
        <x:f>IF(AE$6="","",COUNTIF(AE8:AE17,"日"))</x:f>
        <x:v>0</x:v>
      </x:c>
      <x:c r="AF21" s="2" t="str">
        <x:f>IF(AF$6="","",COUNTIF(AF8:AF17,"日"))</x:f>
      </x:c>
      <x:c r="AG21" s="2"/>
      <x:c r="AH21" s="2"/>
      <x:c r="AI21" s="2"/>
    </x:row>
    <x:row r="22" ht="24" customHeight="1">
      <x:c r="A22" s="2" t="str">
        <x:v>遅番の人数</x:v>
      </x:c>
      <x:c r="B22" s="2" t="n">
        <x:f>IF(B$6="","",COUNTIF(B8:B17,"遅"))</x:f>
        <x:v>0</x:v>
      </x:c>
      <x:c r="C22" s="2" t="n">
        <x:f>IF(C$6="","",COUNTIF(C8:C17,"遅"))</x:f>
        <x:v>0</x:v>
      </x:c>
      <x:c r="D22" s="2" t="n">
        <x:f>IF(D$6="","",COUNTIF(D8:D17,"遅"))</x:f>
        <x:v>0</x:v>
      </x:c>
      <x:c r="E22" s="2" t="n">
        <x:f>IF(E$6="","",COUNTIF(E8:E17,"遅"))</x:f>
        <x:v>0</x:v>
      </x:c>
      <x:c r="F22" s="2" t="n">
        <x:f>IF(F$6="","",COUNTIF(F8:F17,"遅"))</x:f>
        <x:v>0</x:v>
      </x:c>
      <x:c r="G22" s="2" t="n">
        <x:f>IF(G$6="","",COUNTIF(G8:G17,"遅"))</x:f>
        <x:v>0</x:v>
      </x:c>
      <x:c r="H22" s="2" t="n">
        <x:f>IF(H$6="","",COUNTIF(H8:H17,"遅"))</x:f>
        <x:v>0</x:v>
      </x:c>
      <x:c r="I22" s="2" t="n">
        <x:f>IF(I$6="","",COUNTIF(I8:I17,"遅"))</x:f>
        <x:v>0</x:v>
      </x:c>
      <x:c r="J22" s="2" t="n">
        <x:f>IF(J$6="","",COUNTIF(J8:J17,"遅"))</x:f>
        <x:v>0</x:v>
      </x:c>
      <x:c r="K22" s="2" t="n">
        <x:f>IF(K$6="","",COUNTIF(K8:K17,"遅"))</x:f>
        <x:v>0</x:v>
      </x:c>
      <x:c r="L22" s="2" t="n">
        <x:f>IF(L$6="","",COUNTIF(L8:L17,"遅"))</x:f>
        <x:v>0</x:v>
      </x:c>
      <x:c r="M22" s="2" t="n">
        <x:f>IF(M$6="","",COUNTIF(M8:M17,"遅"))</x:f>
        <x:v>0</x:v>
      </x:c>
      <x:c r="N22" s="2" t="n">
        <x:f>IF(N$6="","",COUNTIF(N8:N17,"遅"))</x:f>
        <x:v>0</x:v>
      </x:c>
      <x:c r="O22" s="2" t="n">
        <x:f>IF(O$6="","",COUNTIF(O8:O17,"遅"))</x:f>
        <x:v>0</x:v>
      </x:c>
      <x:c r="P22" s="2" t="n">
        <x:f>IF(P$6="","",COUNTIF(P8:P17,"遅"))</x:f>
        <x:v>0</x:v>
      </x:c>
      <x:c r="Q22" s="2" t="n">
        <x:f>IF(Q$6="","",COUNTIF(Q8:Q17,"遅"))</x:f>
        <x:v>0</x:v>
      </x:c>
      <x:c r="R22" s="2" t="n">
        <x:f>IF(R$6="","",COUNTIF(R8:R17,"遅"))</x:f>
        <x:v>0</x:v>
      </x:c>
      <x:c r="S22" s="2" t="n">
        <x:f>IF(S$6="","",COUNTIF(S8:S17,"遅"))</x:f>
        <x:v>0</x:v>
      </x:c>
      <x:c r="T22" s="2" t="n">
        <x:f>IF(T$6="","",COUNTIF(T8:T17,"遅"))</x:f>
        <x:v>0</x:v>
      </x:c>
      <x:c r="U22" s="2" t="n">
        <x:f>IF(U$6="","",COUNTIF(U8:U17,"遅"))</x:f>
        <x:v>0</x:v>
      </x:c>
      <x:c r="V22" s="2" t="n">
        <x:f>IF(V$6="","",COUNTIF(V8:V17,"遅"))</x:f>
        <x:v>0</x:v>
      </x:c>
      <x:c r="W22" s="2" t="n">
        <x:f>IF(W$6="","",COUNTIF(W8:W17,"遅"))</x:f>
        <x:v>0</x:v>
      </x:c>
      <x:c r="X22" s="2" t="n">
        <x:f>IF(X$6="","",COUNTIF(X8:X17,"遅"))</x:f>
        <x:v>0</x:v>
      </x:c>
      <x:c r="Y22" s="2" t="n">
        <x:f>IF(Y$6="","",COUNTIF(Y8:Y17,"遅"))</x:f>
        <x:v>0</x:v>
      </x:c>
      <x:c r="Z22" s="2" t="n">
        <x:f>IF(Z$6="","",COUNTIF(Z8:Z17,"遅"))</x:f>
        <x:v>0</x:v>
      </x:c>
      <x:c r="AA22" s="2" t="n">
        <x:f>IF(AA$6="","",COUNTIF(AA8:AA17,"遅"))</x:f>
        <x:v>0</x:v>
      </x:c>
      <x:c r="AB22" s="2" t="n">
        <x:f>IF(AB$6="","",COUNTIF(AB8:AB17,"遅"))</x:f>
        <x:v>0</x:v>
      </x:c>
      <x:c r="AC22" s="2" t="n">
        <x:f>IF(AC$6="","",COUNTIF(AC8:AC17,"遅"))</x:f>
        <x:v>0</x:v>
      </x:c>
      <x:c r="AD22" s="2" t="n">
        <x:f>IF(AD$6="","",COUNTIF(AD8:AD17,"遅"))</x:f>
        <x:v>0</x:v>
      </x:c>
      <x:c r="AE22" s="2" t="n">
        <x:f>IF(AE$6="","",COUNTIF(AE8:AE17,"遅"))</x:f>
        <x:v>0</x:v>
      </x:c>
      <x:c r="AF22" s="2" t="str">
        <x:f>IF(AF$6="","",COUNTIF(AF8:AF17,"遅"))</x:f>
      </x:c>
      <x:c r="AG22" s="2"/>
      <x:c r="AH22" s="2"/>
      <x:c r="AI22" s="2"/>
    </x:row>
    <x:row r="23" ht="24" customHeight="1">
      <x:c r="A23" s="2" t="str">
        <x:v>勤務人数 合計</x:v>
      </x:c>
      <x:c r="B23" s="2" t="n">
        <x:f>IF(B$6="","",SUM(B20:B22))</x:f>
        <x:v>0</x:v>
      </x:c>
      <x:c r="C23" s="2" t="n">
        <x:f>IF(C$6="","",SUM(C20:C22))</x:f>
        <x:v>0</x:v>
      </x:c>
      <x:c r="D23" s="2" t="n">
        <x:f>IF(D$6="","",SUM(D20:D22))</x:f>
        <x:v>0</x:v>
      </x:c>
      <x:c r="E23" s="2" t="n">
        <x:f>IF(E$6="","",SUM(E20:E22))</x:f>
        <x:v>0</x:v>
      </x:c>
      <x:c r="F23" s="2" t="n">
        <x:f>IF(F$6="","",SUM(F20:F22))</x:f>
        <x:v>0</x:v>
      </x:c>
      <x:c r="G23" s="2" t="n">
        <x:f>IF(G$6="","",SUM(G20:G22))</x:f>
        <x:v>0</x:v>
      </x:c>
      <x:c r="H23" s="2" t="n">
        <x:f>IF(H$6="","",SUM(H20:H22))</x:f>
        <x:v>0</x:v>
      </x:c>
      <x:c r="I23" s="2" t="n">
        <x:f>IF(I$6="","",SUM(I20:I22))</x:f>
        <x:v>0</x:v>
      </x:c>
      <x:c r="J23" s="2" t="n">
        <x:f>IF(J$6="","",SUM(J20:J22))</x:f>
        <x:v>0</x:v>
      </x:c>
      <x:c r="K23" s="2" t="n">
        <x:f>IF(K$6="","",SUM(K20:K22))</x:f>
        <x:v>0</x:v>
      </x:c>
      <x:c r="L23" s="2" t="n">
        <x:f>IF(L$6="","",SUM(L20:L22))</x:f>
        <x:v>0</x:v>
      </x:c>
      <x:c r="M23" s="2" t="n">
        <x:f>IF(M$6="","",SUM(M20:M22))</x:f>
        <x:v>0</x:v>
      </x:c>
      <x:c r="N23" s="2" t="n">
        <x:f>IF(N$6="","",SUM(N20:N22))</x:f>
        <x:v>0</x:v>
      </x:c>
      <x:c r="O23" s="2" t="n">
        <x:f>IF(O$6="","",SUM(O20:O22))</x:f>
        <x:v>0</x:v>
      </x:c>
      <x:c r="P23" s="2" t="n">
        <x:f>IF(P$6="","",SUM(P20:P22))</x:f>
        <x:v>0</x:v>
      </x:c>
      <x:c r="Q23" s="2" t="n">
        <x:f>IF(Q$6="","",SUM(Q20:Q22))</x:f>
        <x:v>0</x:v>
      </x:c>
      <x:c r="R23" s="2" t="n">
        <x:f>IF(R$6="","",SUM(R20:R22))</x:f>
        <x:v>0</x:v>
      </x:c>
      <x:c r="S23" s="2" t="n">
        <x:f>IF(S$6="","",SUM(S20:S22))</x:f>
        <x:v>0</x:v>
      </x:c>
      <x:c r="T23" s="2" t="n">
        <x:f>IF(T$6="","",SUM(T20:T22))</x:f>
        <x:v>0</x:v>
      </x:c>
      <x:c r="U23" s="2" t="n">
        <x:f>IF(U$6="","",SUM(U20:U22))</x:f>
        <x:v>0</x:v>
      </x:c>
      <x:c r="V23" s="2" t="n">
        <x:f>IF(V$6="","",SUM(V20:V22))</x:f>
        <x:v>0</x:v>
      </x:c>
      <x:c r="W23" s="2" t="n">
        <x:f>IF(W$6="","",SUM(W20:W22))</x:f>
        <x:v>0</x:v>
      </x:c>
      <x:c r="X23" s="2" t="n">
        <x:f>IF(X$6="","",SUM(X20:X22))</x:f>
        <x:v>0</x:v>
      </x:c>
      <x:c r="Y23" s="2" t="n">
        <x:f>IF(Y$6="","",SUM(Y20:Y22))</x:f>
        <x:v>0</x:v>
      </x:c>
      <x:c r="Z23" s="2" t="n">
        <x:f>IF(Z$6="","",SUM(Z20:Z22))</x:f>
        <x:v>0</x:v>
      </x:c>
      <x:c r="AA23" s="2" t="n">
        <x:f>IF(AA$6="","",SUM(AA20:AA22))</x:f>
        <x:v>0</x:v>
      </x:c>
      <x:c r="AB23" s="2" t="n">
        <x:f>IF(AB$6="","",SUM(AB20:AB22))</x:f>
        <x:v>0</x:v>
      </x:c>
      <x:c r="AC23" s="2" t="n">
        <x:f>IF(AC$6="","",SUM(AC20:AC22))</x:f>
        <x:v>0</x:v>
      </x:c>
      <x:c r="AD23" s="2" t="n">
        <x:f>IF(AD$6="","",SUM(AD20:AD22))</x:f>
        <x:v>0</x:v>
      </x:c>
      <x:c r="AE23" s="2" t="n">
        <x:f>IF(AE$6="","",SUM(AE20:AE22))</x:f>
        <x:v>0</x:v>
      </x:c>
      <x:c r="AF23" s="2" t="str">
        <x:f>IF(AF$6="","",SUM(AF20:AF22))</x:f>
      </x:c>
      <x:c r="AG23" s="2"/>
      <x:c r="AH23" s="2"/>
      <x:c r="AI23" s="2"/>
    </x:row>
    <x:row r="24" ht="24" customHeight="1">
      <x:c r="A24" s="2" t="str">
        <x:v>必要人数｜早</x:v>
      </x:c>
      <x:c r="B24" s="7" t="n">
        <x:v>2</x:v>
      </x:c>
      <x:c r="C24" s="7" t="n">
        <x:v>2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</x:v>
      </x:c>
      <x:c r="I24" s="7" t="n">
        <x:v>2</x:v>
      </x:c>
      <x:c r="J24" s="7" t="n">
        <x:v>2</x:v>
      </x:c>
      <x:c r="K24" s="7" t="n">
        <x:v>2</x:v>
      </x:c>
      <x:c r="L24" s="7" t="n">
        <x:v>2</x:v>
      </x:c>
      <x:c r="M24" s="7" t="n">
        <x:v>2</x:v>
      </x:c>
      <x:c r="N24" s="7" t="n">
        <x:v>2</x:v>
      </x:c>
      <x:c r="O24" s="7" t="n">
        <x:v>2</x:v>
      </x:c>
      <x:c r="P24" s="7" t="n">
        <x:v>2</x:v>
      </x:c>
      <x:c r="Q24" s="7" t="n">
        <x:v>2</x:v>
      </x:c>
      <x:c r="R24" s="7" t="n">
        <x:v>2</x:v>
      </x:c>
      <x:c r="S24" s="7" t="n">
        <x:v>2</x:v>
      </x:c>
      <x:c r="T24" s="7" t="n">
        <x:v>2</x:v>
      </x:c>
      <x:c r="U24" s="7" t="n">
        <x:v>2</x:v>
      </x:c>
      <x:c r="V24" s="7" t="n">
        <x:v>2</x:v>
      </x:c>
      <x:c r="W24" s="7" t="n">
        <x:v>2</x:v>
      </x:c>
      <x:c r="X24" s="7" t="n">
        <x:v>2</x:v>
      </x:c>
      <x:c r="Y24" s="7" t="n">
        <x:v>2</x:v>
      </x:c>
      <x:c r="Z24" s="7" t="n">
        <x:v>2</x:v>
      </x:c>
      <x:c r="AA24" s="7" t="n">
        <x:v>2</x:v>
      </x:c>
      <x:c r="AB24" s="7" t="n">
        <x:v>2</x:v>
      </x:c>
      <x:c r="AC24" s="7" t="n">
        <x:v>2</x:v>
      </x:c>
      <x:c r="AD24" s="7" t="n">
        <x:v>2</x:v>
      </x:c>
      <x:c r="AE24" s="7" t="n">
        <x:v>2</x:v>
      </x:c>
      <x:c r="AF24" s="7" t="n">
        <x:v>2</x:v>
      </x:c>
      <x:c r="AG24" s="2"/>
      <x:c r="AH24" s="2"/>
      <x:c r="AI24" s="2"/>
    </x:row>
    <x:row r="25" ht="24" customHeight="1">
      <x:c r="A25" s="2" t="str">
        <x:v>必要人数｜日</x:v>
      </x:c>
      <x:c r="B25" s="7" t="n">
        <x:v>3</x:v>
      </x:c>
      <x:c r="C25" s="7" t="n">
        <x:v>3</x:v>
      </x:c>
      <x:c r="D25" s="7" t="n">
        <x:v>3</x:v>
      </x:c>
      <x:c r="E25" s="7" t="n">
        <x:v>3</x:v>
      </x:c>
      <x:c r="F25" s="7" t="n">
        <x:v>3</x:v>
      </x:c>
      <x:c r="G25" s="7" t="n">
        <x:v>3</x:v>
      </x:c>
      <x:c r="H25" s="7" t="n">
        <x:v>3</x:v>
      </x:c>
      <x:c r="I25" s="7" t="n">
        <x:v>3</x:v>
      </x:c>
      <x:c r="J25" s="7" t="n">
        <x:v>3</x:v>
      </x:c>
      <x:c r="K25" s="7" t="n">
        <x:v>3</x:v>
      </x:c>
      <x:c r="L25" s="7" t="n">
        <x:v>3</x:v>
      </x:c>
      <x:c r="M25" s="7" t="n">
        <x:v>3</x:v>
      </x:c>
      <x:c r="N25" s="7" t="n">
        <x:v>3</x:v>
      </x:c>
      <x:c r="O25" s="7" t="n">
        <x:v>3</x:v>
      </x:c>
      <x:c r="P25" s="7" t="n">
        <x:v>3</x:v>
      </x:c>
      <x:c r="Q25" s="7" t="n">
        <x:v>3</x:v>
      </x:c>
      <x:c r="R25" s="7" t="n">
        <x:v>3</x:v>
      </x:c>
      <x:c r="S25" s="7" t="n">
        <x:v>3</x:v>
      </x:c>
      <x:c r="T25" s="7" t="n">
        <x:v>3</x:v>
      </x:c>
      <x:c r="U25" s="7" t="n">
        <x:v>3</x:v>
      </x:c>
      <x:c r="V25" s="7" t="n">
        <x:v>3</x:v>
      </x:c>
      <x:c r="W25" s="7" t="n">
        <x:v>3</x:v>
      </x:c>
      <x:c r="X25" s="7" t="n">
        <x:v>3</x:v>
      </x:c>
      <x:c r="Y25" s="7" t="n">
        <x:v>3</x:v>
      </x:c>
      <x:c r="Z25" s="7" t="n">
        <x:v>3</x:v>
      </x:c>
      <x:c r="AA25" s="7" t="n">
        <x:v>3</x:v>
      </x:c>
      <x:c r="AB25" s="7" t="n">
        <x:v>3</x:v>
      </x:c>
      <x:c r="AC25" s="7" t="n">
        <x:v>3</x:v>
      </x:c>
      <x:c r="AD25" s="7" t="n">
        <x:v>3</x:v>
      </x:c>
      <x:c r="AE25" s="7" t="n">
        <x:v>3</x:v>
      </x:c>
      <x:c r="AF25" s="7" t="n">
        <x:v>3</x:v>
      </x:c>
      <x:c r="AG25" s="2"/>
      <x:c r="AH25" s="2"/>
      <x:c r="AI25" s="2"/>
    </x:row>
    <x:row r="26" ht="24" customHeight="1">
      <x:c r="A26" s="2" t="str">
        <x:v>必要人数｜遅</x:v>
      </x:c>
      <x:c r="B26" s="7" t="n">
        <x:v>2</x:v>
      </x:c>
      <x:c r="C26" s="7" t="n">
        <x:v>2</x:v>
      </x:c>
      <x:c r="D26" s="7" t="n">
        <x:v>2</x:v>
      </x:c>
      <x:c r="E26" s="7" t="n">
        <x:v>2</x:v>
      </x:c>
      <x:c r="F26" s="7" t="n">
        <x:v>2</x:v>
      </x:c>
      <x:c r="G26" s="7" t="n">
        <x:v>2</x:v>
      </x:c>
      <x:c r="H26" s="7" t="n">
        <x:v>2</x:v>
      </x:c>
      <x:c r="I26" s="7" t="n">
        <x:v>2</x:v>
      </x:c>
      <x:c r="J26" s="7" t="n">
        <x:v>2</x:v>
      </x:c>
      <x:c r="K26" s="7" t="n">
        <x:v>2</x:v>
      </x:c>
      <x:c r="L26" s="7" t="n">
        <x:v>2</x:v>
      </x:c>
      <x:c r="M26" s="7" t="n">
        <x:v>2</x:v>
      </x:c>
      <x:c r="N26" s="7" t="n">
        <x:v>2</x:v>
      </x:c>
      <x:c r="O26" s="7" t="n">
        <x:v>2</x:v>
      </x:c>
      <x:c r="P26" s="7" t="n">
        <x:v>2</x:v>
      </x:c>
      <x:c r="Q26" s="7" t="n">
        <x:v>2</x:v>
      </x:c>
      <x:c r="R26" s="7" t="n">
        <x:v>2</x:v>
      </x:c>
      <x:c r="S26" s="7" t="n">
        <x:v>2</x:v>
      </x:c>
      <x:c r="T26" s="7" t="n">
        <x:v>2</x:v>
      </x:c>
      <x:c r="U26" s="7" t="n">
        <x:v>2</x:v>
      </x:c>
      <x:c r="V26" s="7" t="n">
        <x:v>2</x:v>
      </x:c>
      <x:c r="W26" s="7" t="n">
        <x:v>2</x:v>
      </x:c>
      <x:c r="X26" s="7" t="n">
        <x:v>2</x:v>
      </x:c>
      <x:c r="Y26" s="7" t="n">
        <x:v>2</x:v>
      </x:c>
      <x:c r="Z26" s="7" t="n">
        <x:v>2</x:v>
      </x:c>
      <x:c r="AA26" s="7" t="n">
        <x:v>2</x:v>
      </x:c>
      <x:c r="AB26" s="7" t="n">
        <x:v>2</x:v>
      </x:c>
      <x:c r="AC26" s="7" t="n">
        <x:v>2</x:v>
      </x:c>
      <x:c r="AD26" s="7" t="n">
        <x:v>2</x:v>
      </x:c>
      <x:c r="AE26" s="7" t="n">
        <x:v>2</x:v>
      </x:c>
      <x:c r="AF26" s="7" t="n">
        <x:v>2</x:v>
      </x:c>
      <x:c r="AG26" s="2"/>
      <x:c r="AH26" s="2"/>
      <x:c r="AI26" s="2"/>
    </x:row>
    <x:row r="27" ht="24" customHeight="1">
      <x:c r="A27" s="2" t="str">
        <x:v>不足人数｜早</x:v>
      </x:c>
      <x:c r="B27" s="2" t="n">
        <x:f>IF(B$6="","",IF(ISNUMBER(B24),IF(AND(B24&gt;=0,INT(B24)=B24),MAX(0,B24-B20),"要設定"),"要設定"))</x:f>
        <x:v>2</x:v>
      </x:c>
      <x:c r="C27" s="2" t="n">
        <x:f>IF(C$6="","",IF(ISNUMBER(C24),IF(AND(C24&gt;=0,INT(C24)=C24),MAX(0,C24-C20),"要設定"),"要設定"))</x:f>
        <x:v>2</x:v>
      </x:c>
      <x:c r="D27" s="2" t="n">
        <x:f>IF(D$6="","",IF(ISNUMBER(D24),IF(AND(D24&gt;=0,INT(D24)=D24),MAX(0,D24-D20),"要設定"),"要設定"))</x:f>
        <x:v>2</x:v>
      </x:c>
      <x:c r="E27" s="2" t="n">
        <x:f>IF(E$6="","",IF(ISNUMBER(E24),IF(AND(E24&gt;=0,INT(E24)=E24),MAX(0,E24-E20),"要設定"),"要設定"))</x:f>
        <x:v>2</x:v>
      </x:c>
      <x:c r="F27" s="2" t="n">
        <x:f>IF(F$6="","",IF(ISNUMBER(F24),IF(AND(F24&gt;=0,INT(F24)=F24),MAX(0,F24-F20),"要設定"),"要設定"))</x:f>
        <x:v>2</x:v>
      </x:c>
      <x:c r="G27" s="2" t="n">
        <x:f>IF(G$6="","",IF(ISNUMBER(G24),IF(AND(G24&gt;=0,INT(G24)=G24),MAX(0,G24-G20),"要設定"),"要設定"))</x:f>
        <x:v>2</x:v>
      </x:c>
      <x:c r="H27" s="2" t="n">
        <x:f>IF(H$6="","",IF(ISNUMBER(H24),IF(AND(H24&gt;=0,INT(H24)=H24),MAX(0,H24-H20),"要設定"),"要設定"))</x:f>
        <x:v>2</x:v>
      </x:c>
      <x:c r="I27" s="2" t="n">
        <x:f>IF(I$6="","",IF(ISNUMBER(I24),IF(AND(I24&gt;=0,INT(I24)=I24),MAX(0,I24-I20),"要設定"),"要設定"))</x:f>
        <x:v>2</x:v>
      </x:c>
      <x:c r="J27" s="2" t="n">
        <x:f>IF(J$6="","",IF(ISNUMBER(J24),IF(AND(J24&gt;=0,INT(J24)=J24),MAX(0,J24-J20),"要設定"),"要設定"))</x:f>
        <x:v>2</x:v>
      </x:c>
      <x:c r="K27" s="2" t="n">
        <x:f>IF(K$6="","",IF(ISNUMBER(K24),IF(AND(K24&gt;=0,INT(K24)=K24),MAX(0,K24-K20),"要設定"),"要設定"))</x:f>
        <x:v>2</x:v>
      </x:c>
      <x:c r="L27" s="2" t="n">
        <x:f>IF(L$6="","",IF(ISNUMBER(L24),IF(AND(L24&gt;=0,INT(L24)=L24),MAX(0,L24-L20),"要設定"),"要設定"))</x:f>
        <x:v>2</x:v>
      </x:c>
      <x:c r="M27" s="2" t="n">
        <x:f>IF(M$6="","",IF(ISNUMBER(M24),IF(AND(M24&gt;=0,INT(M24)=M24),MAX(0,M24-M20),"要設定"),"要設定"))</x:f>
        <x:v>2</x:v>
      </x:c>
      <x:c r="N27" s="2" t="n">
        <x:f>IF(N$6="","",IF(ISNUMBER(N24),IF(AND(N24&gt;=0,INT(N24)=N24),MAX(0,N24-N20),"要設定"),"要設定"))</x:f>
        <x:v>2</x:v>
      </x:c>
      <x:c r="O27" s="2" t="n">
        <x:f>IF(O$6="","",IF(ISNUMBER(O24),IF(AND(O24&gt;=0,INT(O24)=O24),MAX(0,O24-O20),"要設定"),"要設定"))</x:f>
        <x:v>2</x:v>
      </x:c>
      <x:c r="P27" s="2" t="n">
        <x:f>IF(P$6="","",IF(ISNUMBER(P24),IF(AND(P24&gt;=0,INT(P24)=P24),MAX(0,P24-P20),"要設定"),"要設定"))</x:f>
        <x:v>2</x:v>
      </x:c>
      <x:c r="Q27" s="2" t="n">
        <x:f>IF(Q$6="","",IF(ISNUMBER(Q24),IF(AND(Q24&gt;=0,INT(Q24)=Q24),MAX(0,Q24-Q20),"要設定"),"要設定"))</x:f>
        <x:v>2</x:v>
      </x:c>
      <x:c r="R27" s="2" t="n">
        <x:f>IF(R$6="","",IF(ISNUMBER(R24),IF(AND(R24&gt;=0,INT(R24)=R24),MAX(0,R24-R20),"要設定"),"要設定"))</x:f>
        <x:v>2</x:v>
      </x:c>
      <x:c r="S27" s="2" t="n">
        <x:f>IF(S$6="","",IF(ISNUMBER(S24),IF(AND(S24&gt;=0,INT(S24)=S24),MAX(0,S24-S20),"要設定"),"要設定"))</x:f>
        <x:v>2</x:v>
      </x:c>
      <x:c r="T27" s="2" t="n">
        <x:f>IF(T$6="","",IF(ISNUMBER(T24),IF(AND(T24&gt;=0,INT(T24)=T24),MAX(0,T24-T20),"要設定"),"要設定"))</x:f>
        <x:v>2</x:v>
      </x:c>
      <x:c r="U27" s="2" t="n">
        <x:f>IF(U$6="","",IF(ISNUMBER(U24),IF(AND(U24&gt;=0,INT(U24)=U24),MAX(0,U24-U20),"要設定"),"要設定"))</x:f>
        <x:v>2</x:v>
      </x:c>
      <x:c r="V27" s="2" t="n">
        <x:f>IF(V$6="","",IF(ISNUMBER(V24),IF(AND(V24&gt;=0,INT(V24)=V24),MAX(0,V24-V20),"要設定"),"要設定"))</x:f>
        <x:v>2</x:v>
      </x:c>
      <x:c r="W27" s="2" t="n">
        <x:f>IF(W$6="","",IF(ISNUMBER(W24),IF(AND(W24&gt;=0,INT(W24)=W24),MAX(0,W24-W20),"要設定"),"要設定"))</x:f>
        <x:v>2</x:v>
      </x:c>
      <x:c r="X27" s="2" t="n">
        <x:f>IF(X$6="","",IF(ISNUMBER(X24),IF(AND(X24&gt;=0,INT(X24)=X24),MAX(0,X24-X20),"要設定"),"要設定"))</x:f>
        <x:v>2</x:v>
      </x:c>
      <x:c r="Y27" s="2" t="n">
        <x:f>IF(Y$6="","",IF(ISNUMBER(Y24),IF(AND(Y24&gt;=0,INT(Y24)=Y24),MAX(0,Y24-Y20),"要設定"),"要設定"))</x:f>
        <x:v>2</x:v>
      </x:c>
      <x:c r="Z27" s="2" t="n">
        <x:f>IF(Z$6="","",IF(ISNUMBER(Z24),IF(AND(Z24&gt;=0,INT(Z24)=Z24),MAX(0,Z24-Z20),"要設定"),"要設定"))</x:f>
        <x:v>2</x:v>
      </x:c>
      <x:c r="AA27" s="2" t="n">
        <x:f>IF(AA$6="","",IF(ISNUMBER(AA24),IF(AND(AA24&gt;=0,INT(AA24)=AA24),MAX(0,AA24-AA20),"要設定"),"要設定"))</x:f>
        <x:v>2</x:v>
      </x:c>
      <x:c r="AB27" s="2" t="n">
        <x:f>IF(AB$6="","",IF(ISNUMBER(AB24),IF(AND(AB24&gt;=0,INT(AB24)=AB24),MAX(0,AB24-AB20),"要設定"),"要設定"))</x:f>
        <x:v>2</x:v>
      </x:c>
      <x:c r="AC27" s="2" t="n">
        <x:f>IF(AC$6="","",IF(ISNUMBER(AC24),IF(AND(AC24&gt;=0,INT(AC24)=AC24),MAX(0,AC24-AC20),"要設定"),"要設定"))</x:f>
        <x:v>2</x:v>
      </x:c>
      <x:c r="AD27" s="2" t="n">
        <x:f>IF(AD$6="","",IF(ISNUMBER(AD24),IF(AND(AD24&gt;=0,INT(AD24)=AD24),MAX(0,AD24-AD20),"要設定"),"要設定"))</x:f>
        <x:v>2</x:v>
      </x:c>
      <x:c r="AE27" s="2" t="n">
        <x:f>IF(AE$6="","",IF(ISNUMBER(AE24),IF(AND(AE24&gt;=0,INT(AE24)=AE24),MAX(0,AE24-AE20),"要設定"),"要設定"))</x:f>
        <x:v>2</x:v>
      </x:c>
      <x:c r="AF27" s="2" t="str">
        <x:f>IF(AF$6="","",IF(ISNUMBER(AF24),IF(AND(AF24&gt;=0,INT(AF24)=AF24),MAX(0,AF24-AF20),"要設定"),"要設定"))</x:f>
      </x:c>
      <x:c r="AG27" s="2"/>
      <x:c r="AH27" s="2"/>
      <x:c r="AI27" s="2"/>
    </x:row>
    <x:row r="28" ht="24" customHeight="1">
      <x:c r="A28" s="2" t="str">
        <x:v>不足人数｜日</x:v>
      </x:c>
      <x:c r="B28" s="2" t="n">
        <x:f>IF(B$6="","",IF(ISNUMBER(B25),IF(AND(B25&gt;=0,INT(B25)=B25),MAX(0,B25-B21),"要設定"),"要設定"))</x:f>
        <x:v>3</x:v>
      </x:c>
      <x:c r="C28" s="2" t="n">
        <x:f>IF(C$6="","",IF(ISNUMBER(C25),IF(AND(C25&gt;=0,INT(C25)=C25),MAX(0,C25-C21),"要設定"),"要設定"))</x:f>
        <x:v>3</x:v>
      </x:c>
      <x:c r="D28" s="2" t="n">
        <x:f>IF(D$6="","",IF(ISNUMBER(D25),IF(AND(D25&gt;=0,INT(D25)=D25),MAX(0,D25-D21),"要設定"),"要設定"))</x:f>
        <x:v>3</x:v>
      </x:c>
      <x:c r="E28" s="2" t="n">
        <x:f>IF(E$6="","",IF(ISNUMBER(E25),IF(AND(E25&gt;=0,INT(E25)=E25),MAX(0,E25-E21),"要設定"),"要設定"))</x:f>
        <x:v>3</x:v>
      </x:c>
      <x:c r="F28" s="2" t="n">
        <x:f>IF(F$6="","",IF(ISNUMBER(F25),IF(AND(F25&gt;=0,INT(F25)=F25),MAX(0,F25-F21),"要設定"),"要設定"))</x:f>
        <x:v>3</x:v>
      </x:c>
      <x:c r="G28" s="2" t="n">
        <x:f>IF(G$6="","",IF(ISNUMBER(G25),IF(AND(G25&gt;=0,INT(G25)=G25),MAX(0,G25-G21),"要設定"),"要設定"))</x:f>
        <x:v>3</x:v>
      </x:c>
      <x:c r="H28" s="2" t="n">
        <x:f>IF(H$6="","",IF(ISNUMBER(H25),IF(AND(H25&gt;=0,INT(H25)=H25),MAX(0,H25-H21),"要設定"),"要設定"))</x:f>
        <x:v>3</x:v>
      </x:c>
      <x:c r="I28" s="2" t="n">
        <x:f>IF(I$6="","",IF(ISNUMBER(I25),IF(AND(I25&gt;=0,INT(I25)=I25),MAX(0,I25-I21),"要設定"),"要設定"))</x:f>
        <x:v>3</x:v>
      </x:c>
      <x:c r="J28" s="2" t="n">
        <x:f>IF(J$6="","",IF(ISNUMBER(J25),IF(AND(J25&gt;=0,INT(J25)=J25),MAX(0,J25-J21),"要設定"),"要設定"))</x:f>
        <x:v>3</x:v>
      </x:c>
      <x:c r="K28" s="2" t="n">
        <x:f>IF(K$6="","",IF(ISNUMBER(K25),IF(AND(K25&gt;=0,INT(K25)=K25),MAX(0,K25-K21),"要設定"),"要設定"))</x:f>
        <x:v>3</x:v>
      </x:c>
      <x:c r="L28" s="2" t="n">
        <x:f>IF(L$6="","",IF(ISNUMBER(L25),IF(AND(L25&gt;=0,INT(L25)=L25),MAX(0,L25-L21),"要設定"),"要設定"))</x:f>
        <x:v>3</x:v>
      </x:c>
      <x:c r="M28" s="2" t="n">
        <x:f>IF(M$6="","",IF(ISNUMBER(M25),IF(AND(M25&gt;=0,INT(M25)=M25),MAX(0,M25-M21),"要設定"),"要設定"))</x:f>
        <x:v>3</x:v>
      </x:c>
      <x:c r="N28" s="2" t="n">
        <x:f>IF(N$6="","",IF(ISNUMBER(N25),IF(AND(N25&gt;=0,INT(N25)=N25),MAX(0,N25-N21),"要設定"),"要設定"))</x:f>
        <x:v>3</x:v>
      </x:c>
      <x:c r="O28" s="2" t="n">
        <x:f>IF(O$6="","",IF(ISNUMBER(O25),IF(AND(O25&gt;=0,INT(O25)=O25),MAX(0,O25-O21),"要設定"),"要設定"))</x:f>
        <x:v>3</x:v>
      </x:c>
      <x:c r="P28" s="2" t="n">
        <x:f>IF(P$6="","",IF(ISNUMBER(P25),IF(AND(P25&gt;=0,INT(P25)=P25),MAX(0,P25-P21),"要設定"),"要設定"))</x:f>
        <x:v>3</x:v>
      </x:c>
      <x:c r="Q28" s="2" t="n">
        <x:f>IF(Q$6="","",IF(ISNUMBER(Q25),IF(AND(Q25&gt;=0,INT(Q25)=Q25),MAX(0,Q25-Q21),"要設定"),"要設定"))</x:f>
        <x:v>3</x:v>
      </x:c>
      <x:c r="R28" s="2" t="n">
        <x:f>IF(R$6="","",IF(ISNUMBER(R25),IF(AND(R25&gt;=0,INT(R25)=R25),MAX(0,R25-R21),"要設定"),"要設定"))</x:f>
        <x:v>3</x:v>
      </x:c>
      <x:c r="S28" s="2" t="n">
        <x:f>IF(S$6="","",IF(ISNUMBER(S25),IF(AND(S25&gt;=0,INT(S25)=S25),MAX(0,S25-S21),"要設定"),"要設定"))</x:f>
        <x:v>3</x:v>
      </x:c>
      <x:c r="T28" s="2" t="n">
        <x:f>IF(T$6="","",IF(ISNUMBER(T25),IF(AND(T25&gt;=0,INT(T25)=T25),MAX(0,T25-T21),"要設定"),"要設定"))</x:f>
        <x:v>3</x:v>
      </x:c>
      <x:c r="U28" s="2" t="n">
        <x:f>IF(U$6="","",IF(ISNUMBER(U25),IF(AND(U25&gt;=0,INT(U25)=U25),MAX(0,U25-U21),"要設定"),"要設定"))</x:f>
        <x:v>3</x:v>
      </x:c>
      <x:c r="V28" s="2" t="n">
        <x:f>IF(V$6="","",IF(ISNUMBER(V25),IF(AND(V25&gt;=0,INT(V25)=V25),MAX(0,V25-V21),"要設定"),"要設定"))</x:f>
        <x:v>3</x:v>
      </x:c>
      <x:c r="W28" s="2" t="n">
        <x:f>IF(W$6="","",IF(ISNUMBER(W25),IF(AND(W25&gt;=0,INT(W25)=W25),MAX(0,W25-W21),"要設定"),"要設定"))</x:f>
        <x:v>3</x:v>
      </x:c>
      <x:c r="X28" s="2" t="n">
        <x:f>IF(X$6="","",IF(ISNUMBER(X25),IF(AND(X25&gt;=0,INT(X25)=X25),MAX(0,X25-X21),"要設定"),"要設定"))</x:f>
        <x:v>3</x:v>
      </x:c>
      <x:c r="Y28" s="2" t="n">
        <x:f>IF(Y$6="","",IF(ISNUMBER(Y25),IF(AND(Y25&gt;=0,INT(Y25)=Y25),MAX(0,Y25-Y21),"要設定"),"要設定"))</x:f>
        <x:v>3</x:v>
      </x:c>
      <x:c r="Z28" s="2" t="n">
        <x:f>IF(Z$6="","",IF(ISNUMBER(Z25),IF(AND(Z25&gt;=0,INT(Z25)=Z25),MAX(0,Z25-Z21),"要設定"),"要設定"))</x:f>
        <x:v>3</x:v>
      </x:c>
      <x:c r="AA28" s="2" t="n">
        <x:f>IF(AA$6="","",IF(ISNUMBER(AA25),IF(AND(AA25&gt;=0,INT(AA25)=AA25),MAX(0,AA25-AA21),"要設定"),"要設定"))</x:f>
        <x:v>3</x:v>
      </x:c>
      <x:c r="AB28" s="2" t="n">
        <x:f>IF(AB$6="","",IF(ISNUMBER(AB25),IF(AND(AB25&gt;=0,INT(AB25)=AB25),MAX(0,AB25-AB21),"要設定"),"要設定"))</x:f>
        <x:v>3</x:v>
      </x:c>
      <x:c r="AC28" s="2" t="n">
        <x:f>IF(AC$6="","",IF(ISNUMBER(AC25),IF(AND(AC25&gt;=0,INT(AC25)=AC25),MAX(0,AC25-AC21),"要設定"),"要設定"))</x:f>
        <x:v>3</x:v>
      </x:c>
      <x:c r="AD28" s="2" t="n">
        <x:f>IF(AD$6="","",IF(ISNUMBER(AD25),IF(AND(AD25&gt;=0,INT(AD25)=AD25),MAX(0,AD25-AD21),"要設定"),"要設定"))</x:f>
        <x:v>3</x:v>
      </x:c>
      <x:c r="AE28" s="2" t="n">
        <x:f>IF(AE$6="","",IF(ISNUMBER(AE25),IF(AND(AE25&gt;=0,INT(AE25)=AE25),MAX(0,AE25-AE21),"要設定"),"要設定"))</x:f>
        <x:v>3</x:v>
      </x:c>
      <x:c r="AF28" s="2" t="str">
        <x:f>IF(AF$6="","",IF(ISNUMBER(AF25),IF(AND(AF25&gt;=0,INT(AF25)=AF25),MAX(0,AF25-AF21),"要設定"),"要設定"))</x:f>
      </x:c>
      <x:c r="AG28" s="2"/>
      <x:c r="AH28" s="2"/>
      <x:c r="AI28" s="2"/>
    </x:row>
    <x:row r="29" ht="24" customHeight="1">
      <x:c r="A29" s="2" t="str">
        <x:v>不足人数｜遅</x:v>
      </x:c>
      <x:c r="B29" s="2" t="n">
        <x:f>IF(B$6="","",IF(ISNUMBER(B26),IF(AND(B26&gt;=0,INT(B26)=B26),MAX(0,B26-B22),"要設定"),"要設定"))</x:f>
        <x:v>2</x:v>
      </x:c>
      <x:c r="C29" s="2" t="n">
        <x:f>IF(C$6="","",IF(ISNUMBER(C26),IF(AND(C26&gt;=0,INT(C26)=C26),MAX(0,C26-C22),"要設定"),"要設定"))</x:f>
        <x:v>2</x:v>
      </x:c>
      <x:c r="D29" s="2" t="n">
        <x:f>IF(D$6="","",IF(ISNUMBER(D26),IF(AND(D26&gt;=0,INT(D26)=D26),MAX(0,D26-D22),"要設定"),"要設定"))</x:f>
        <x:v>2</x:v>
      </x:c>
      <x:c r="E29" s="2" t="n">
        <x:f>IF(E$6="","",IF(ISNUMBER(E26),IF(AND(E26&gt;=0,INT(E26)=E26),MAX(0,E26-E22),"要設定"),"要設定"))</x:f>
        <x:v>2</x:v>
      </x:c>
      <x:c r="F29" s="2" t="n">
        <x:f>IF(F$6="","",IF(ISNUMBER(F26),IF(AND(F26&gt;=0,INT(F26)=F26),MAX(0,F26-F22),"要設定"),"要設定"))</x:f>
        <x:v>2</x:v>
      </x:c>
      <x:c r="G29" s="2" t="n">
        <x:f>IF(G$6="","",IF(ISNUMBER(G26),IF(AND(G26&gt;=0,INT(G26)=G26),MAX(0,G26-G22),"要設定"),"要設定"))</x:f>
        <x:v>2</x:v>
      </x:c>
      <x:c r="H29" s="2" t="n">
        <x:f>IF(H$6="","",IF(ISNUMBER(H26),IF(AND(H26&gt;=0,INT(H26)=H26),MAX(0,H26-H22),"要設定"),"要設定"))</x:f>
        <x:v>2</x:v>
      </x:c>
      <x:c r="I29" s="2" t="n">
        <x:f>IF(I$6="","",IF(ISNUMBER(I26),IF(AND(I26&gt;=0,INT(I26)=I26),MAX(0,I26-I22),"要設定"),"要設定"))</x:f>
        <x:v>2</x:v>
      </x:c>
      <x:c r="J29" s="2" t="n">
        <x:f>IF(J$6="","",IF(ISNUMBER(J26),IF(AND(J26&gt;=0,INT(J26)=J26),MAX(0,J26-J22),"要設定"),"要設定"))</x:f>
        <x:v>2</x:v>
      </x:c>
      <x:c r="K29" s="2" t="n">
        <x:f>IF(K$6="","",IF(ISNUMBER(K26),IF(AND(K26&gt;=0,INT(K26)=K26),MAX(0,K26-K22),"要設定"),"要設定"))</x:f>
        <x:v>2</x:v>
      </x:c>
      <x:c r="L29" s="2" t="n">
        <x:f>IF(L$6="","",IF(ISNUMBER(L26),IF(AND(L26&gt;=0,INT(L26)=L26),MAX(0,L26-L22),"要設定"),"要設定"))</x:f>
        <x:v>2</x:v>
      </x:c>
      <x:c r="M29" s="2" t="n">
        <x:f>IF(M$6="","",IF(ISNUMBER(M26),IF(AND(M26&gt;=0,INT(M26)=M26),MAX(0,M26-M22),"要設定"),"要設定"))</x:f>
        <x:v>2</x:v>
      </x:c>
      <x:c r="N29" s="2" t="n">
        <x:f>IF(N$6="","",IF(ISNUMBER(N26),IF(AND(N26&gt;=0,INT(N26)=N26),MAX(0,N26-N22),"要設定"),"要設定"))</x:f>
        <x:v>2</x:v>
      </x:c>
      <x:c r="O29" s="2" t="n">
        <x:f>IF(O$6="","",IF(ISNUMBER(O26),IF(AND(O26&gt;=0,INT(O26)=O26),MAX(0,O26-O22),"要設定"),"要設定"))</x:f>
        <x:v>2</x:v>
      </x:c>
      <x:c r="P29" s="2" t="n">
        <x:f>IF(P$6="","",IF(ISNUMBER(P26),IF(AND(P26&gt;=0,INT(P26)=P26),MAX(0,P26-P22),"要設定"),"要設定"))</x:f>
        <x:v>2</x:v>
      </x:c>
      <x:c r="Q29" s="2" t="n">
        <x:f>IF(Q$6="","",IF(ISNUMBER(Q26),IF(AND(Q26&gt;=0,INT(Q26)=Q26),MAX(0,Q26-Q22),"要設定"),"要設定"))</x:f>
        <x:v>2</x:v>
      </x:c>
      <x:c r="R29" s="2" t="n">
        <x:f>IF(R$6="","",IF(ISNUMBER(R26),IF(AND(R26&gt;=0,INT(R26)=R26),MAX(0,R26-R22),"要設定"),"要設定"))</x:f>
        <x:v>2</x:v>
      </x:c>
      <x:c r="S29" s="2" t="n">
        <x:f>IF(S$6="","",IF(ISNUMBER(S26),IF(AND(S26&gt;=0,INT(S26)=S26),MAX(0,S26-S22),"要設定"),"要設定"))</x:f>
        <x:v>2</x:v>
      </x:c>
      <x:c r="T29" s="2" t="n">
        <x:f>IF(T$6="","",IF(ISNUMBER(T26),IF(AND(T26&gt;=0,INT(T26)=T26),MAX(0,T26-T22),"要設定"),"要設定"))</x:f>
        <x:v>2</x:v>
      </x:c>
      <x:c r="U29" s="2" t="n">
        <x:f>IF(U$6="","",IF(ISNUMBER(U26),IF(AND(U26&gt;=0,INT(U26)=U26),MAX(0,U26-U22),"要設定"),"要設定"))</x:f>
        <x:v>2</x:v>
      </x:c>
      <x:c r="V29" s="2" t="n">
        <x:f>IF(V$6="","",IF(ISNUMBER(V26),IF(AND(V26&gt;=0,INT(V26)=V26),MAX(0,V26-V22),"要設定"),"要設定"))</x:f>
        <x:v>2</x:v>
      </x:c>
      <x:c r="W29" s="2" t="n">
        <x:f>IF(W$6="","",IF(ISNUMBER(W26),IF(AND(W26&gt;=0,INT(W26)=W26),MAX(0,W26-W22),"要設定"),"要設定"))</x:f>
        <x:v>2</x:v>
      </x:c>
      <x:c r="X29" s="2" t="n">
        <x:f>IF(X$6="","",IF(ISNUMBER(X26),IF(AND(X26&gt;=0,INT(X26)=X26),MAX(0,X26-X22),"要設定"),"要設定"))</x:f>
        <x:v>2</x:v>
      </x:c>
      <x:c r="Y29" s="2" t="n">
        <x:f>IF(Y$6="","",IF(ISNUMBER(Y26),IF(AND(Y26&gt;=0,INT(Y26)=Y26),MAX(0,Y26-Y22),"要設定"),"要設定"))</x:f>
        <x:v>2</x:v>
      </x:c>
      <x:c r="Z29" s="2" t="n">
        <x:f>IF(Z$6="","",IF(ISNUMBER(Z26),IF(AND(Z26&gt;=0,INT(Z26)=Z26),MAX(0,Z26-Z22),"要設定"),"要設定"))</x:f>
        <x:v>2</x:v>
      </x:c>
      <x:c r="AA29" s="2" t="n">
        <x:f>IF(AA$6="","",IF(ISNUMBER(AA26),IF(AND(AA26&gt;=0,INT(AA26)=AA26),MAX(0,AA26-AA22),"要設定"),"要設定"))</x:f>
        <x:v>2</x:v>
      </x:c>
      <x:c r="AB29" s="2" t="n">
        <x:f>IF(AB$6="","",IF(ISNUMBER(AB26),IF(AND(AB26&gt;=0,INT(AB26)=AB26),MAX(0,AB26-AB22),"要設定"),"要設定"))</x:f>
        <x:v>2</x:v>
      </x:c>
      <x:c r="AC29" s="2" t="n">
        <x:f>IF(AC$6="","",IF(ISNUMBER(AC26),IF(AND(AC26&gt;=0,INT(AC26)=AC26),MAX(0,AC26-AC22),"要設定"),"要設定"))</x:f>
        <x:v>2</x:v>
      </x:c>
      <x:c r="AD29" s="2" t="n">
        <x:f>IF(AD$6="","",IF(ISNUMBER(AD26),IF(AND(AD26&gt;=0,INT(AD26)=AD26),MAX(0,AD26-AD22),"要設定"),"要設定"))</x:f>
        <x:v>2</x:v>
      </x:c>
      <x:c r="AE29" s="2" t="n">
        <x:f>IF(AE$6="","",IF(ISNUMBER(AE26),IF(AND(AE26&gt;=0,INT(AE26)=AE26),MAX(0,AE26-AE22),"要設定"),"要設定"))</x:f>
        <x:v>2</x:v>
      </x:c>
      <x:c r="AF29" s="2" t="str">
        <x:f>IF(AF$6="","",IF(ISNUMBER(AF26),IF(AND(AF26&gt;=0,INT(AF26)=AF26),MAX(0,AF26-AF22),"要設定"),"要設定"))</x:f>
      </x:c>
      <x:c r="AG29" s="2"/>
      <x:c r="AH29" s="2"/>
      <x:c r="AI29" s="2"/>
    </x:row>
    <x:row r="30" ht="24" customHeight="1">
      <x:c r="A30" s="2" t="str">
        <x:v>未入力人数</x:v>
      </x:c>
      <x:c r="B30" s="2" t="n">
        <x:f>IF(B$6="","",COUNTBLANK(B8:B17))</x:f>
        <x:v>10</x:v>
      </x:c>
      <x:c r="C30" s="2" t="n">
        <x:f>IF(C$6="","",COUNTBLANK(C8:C17))</x:f>
        <x:v>10</x:v>
      </x:c>
      <x:c r="D30" s="2" t="n">
        <x:f>IF(D$6="","",COUNTBLANK(D8:D17))</x:f>
        <x:v>10</x:v>
      </x:c>
      <x:c r="E30" s="2" t="n">
        <x:f>IF(E$6="","",COUNTBLANK(E8:E17))</x:f>
        <x:v>10</x:v>
      </x:c>
      <x:c r="F30" s="2" t="n">
        <x:f>IF(F$6="","",COUNTBLANK(F8:F17))</x:f>
        <x:v>10</x:v>
      </x:c>
      <x:c r="G30" s="2" t="n">
        <x:f>IF(G$6="","",COUNTBLANK(G8:G17))</x:f>
        <x:v>10</x:v>
      </x:c>
      <x:c r="H30" s="2" t="n">
        <x:f>IF(H$6="","",COUNTBLANK(H8:H17))</x:f>
        <x:v>10</x:v>
      </x:c>
      <x:c r="I30" s="2" t="n">
        <x:f>IF(I$6="","",COUNTBLANK(I8:I17))</x:f>
        <x:v>10</x:v>
      </x:c>
      <x:c r="J30" s="2" t="n">
        <x:f>IF(J$6="","",COUNTBLANK(J8:J17))</x:f>
        <x:v>10</x:v>
      </x:c>
      <x:c r="K30" s="2" t="n">
        <x:f>IF(K$6="","",COUNTBLANK(K8:K17))</x:f>
        <x:v>10</x:v>
      </x:c>
      <x:c r="L30" s="2" t="n">
        <x:f>IF(L$6="","",COUNTBLANK(L8:L17))</x:f>
        <x:v>10</x:v>
      </x:c>
      <x:c r="M30" s="2" t="n">
        <x:f>IF(M$6="","",COUNTBLANK(M8:M17))</x:f>
        <x:v>10</x:v>
      </x:c>
      <x:c r="N30" s="2" t="n">
        <x:f>IF(N$6="","",COUNTBLANK(N8:N17))</x:f>
        <x:v>10</x:v>
      </x:c>
      <x:c r="O30" s="2" t="n">
        <x:f>IF(O$6="","",COUNTBLANK(O8:O17))</x:f>
        <x:v>10</x:v>
      </x:c>
      <x:c r="P30" s="2" t="n">
        <x:f>IF(P$6="","",COUNTBLANK(P8:P17))</x:f>
        <x:v>10</x:v>
      </x:c>
      <x:c r="Q30" s="2" t="n">
        <x:f>IF(Q$6="","",COUNTBLANK(Q8:Q17))</x:f>
        <x:v>10</x:v>
      </x:c>
      <x:c r="R30" s="2" t="n">
        <x:f>IF(R$6="","",COUNTBLANK(R8:R17))</x:f>
        <x:v>10</x:v>
      </x:c>
      <x:c r="S30" s="2" t="n">
        <x:f>IF(S$6="","",COUNTBLANK(S8:S17))</x:f>
        <x:v>10</x:v>
      </x:c>
      <x:c r="T30" s="2" t="n">
        <x:f>IF(T$6="","",COUNTBLANK(T8:T17))</x:f>
        <x:v>10</x:v>
      </x:c>
      <x:c r="U30" s="2" t="n">
        <x:f>IF(U$6="","",COUNTBLANK(U8:U17))</x:f>
        <x:v>10</x:v>
      </x:c>
      <x:c r="V30" s="2" t="n">
        <x:f>IF(V$6="","",COUNTBLANK(V8:V17))</x:f>
        <x:v>10</x:v>
      </x:c>
      <x:c r="W30" s="2" t="n">
        <x:f>IF(W$6="","",COUNTBLANK(W8:W17))</x:f>
        <x:v>10</x:v>
      </x:c>
      <x:c r="X30" s="2" t="n">
        <x:f>IF(X$6="","",COUNTBLANK(X8:X17))</x:f>
        <x:v>10</x:v>
      </x:c>
      <x:c r="Y30" s="2" t="n">
        <x:f>IF(Y$6="","",COUNTBLANK(Y8:Y17))</x:f>
        <x:v>10</x:v>
      </x:c>
      <x:c r="Z30" s="2" t="n">
        <x:f>IF(Z$6="","",COUNTBLANK(Z8:Z17))</x:f>
        <x:v>10</x:v>
      </x:c>
      <x:c r="AA30" s="2" t="n">
        <x:f>IF(AA$6="","",COUNTBLANK(AA8:AA17))</x:f>
        <x:v>10</x:v>
      </x:c>
      <x:c r="AB30" s="2" t="n">
        <x:f>IF(AB$6="","",COUNTBLANK(AB8:AB17))</x:f>
        <x:v>10</x:v>
      </x:c>
      <x:c r="AC30" s="2" t="n">
        <x:f>IF(AC$6="","",COUNTBLANK(AC8:AC17))</x:f>
        <x:v>10</x:v>
      </x:c>
      <x:c r="AD30" s="2" t="n">
        <x:f>IF(AD$6="","",COUNTBLANK(AD8:AD17))</x:f>
        <x:v>10</x:v>
      </x:c>
      <x:c r="AE30" s="2" t="n">
        <x:f>IF(AE$6="","",COUNTBLANK(AE8:AE17))</x:f>
        <x:v>10</x:v>
      </x:c>
      <x:c r="AF30" s="2" t="str">
        <x:f>IF(AF$6="","",COUNTBLANK(AF8:AF17))</x:f>
      </x:c>
      <x:c r="AG30" s="2"/>
      <x:c r="AH30" s="2"/>
      <x:c r="AI30" s="2"/>
    </x:row>
    <x:row r="31" ht="24" customHeight="1">
      <x:c r="A31" s="2" t="str">
        <x:v>不正な記号</x:v>
      </x:c>
      <x:c r="B31" s="2" t="n">
        <x:f>IF(B$6="","",10-B30-B23-COUNTIF(B8:B17,"休")-COUNTIF(B8:B17,"有"))</x:f>
        <x:v>0</x:v>
      </x:c>
      <x:c r="C31" s="2" t="n">
        <x:f>IF(C$6="","",10-C30-C23-COUNTIF(C8:C17,"休")-COUNTIF(C8:C17,"有"))</x:f>
        <x:v>0</x:v>
      </x:c>
      <x:c r="D31" s="2" t="n">
        <x:f>IF(D$6="","",10-D30-D23-COUNTIF(D8:D17,"休")-COUNTIF(D8:D17,"有"))</x:f>
        <x:v>0</x:v>
      </x:c>
      <x:c r="E31" s="2" t="n">
        <x:f>IF(E$6="","",10-E30-E23-COUNTIF(E8:E17,"休")-COUNTIF(E8:E17,"有"))</x:f>
        <x:v>0</x:v>
      </x:c>
      <x:c r="F31" s="2" t="n">
        <x:f>IF(F$6="","",10-F30-F23-COUNTIF(F8:F17,"休")-COUNTIF(F8:F17,"有"))</x:f>
        <x:v>0</x:v>
      </x:c>
      <x:c r="G31" s="2" t="n">
        <x:f>IF(G$6="","",10-G30-G23-COUNTIF(G8:G17,"休")-COUNTIF(G8:G17,"有"))</x:f>
        <x:v>0</x:v>
      </x:c>
      <x:c r="H31" s="2" t="n">
        <x:f>IF(H$6="","",10-H30-H23-COUNTIF(H8:H17,"休")-COUNTIF(H8:H17,"有"))</x:f>
        <x:v>0</x:v>
      </x:c>
      <x:c r="I31" s="2" t="n">
        <x:f>IF(I$6="","",10-I30-I23-COUNTIF(I8:I17,"休")-COUNTIF(I8:I17,"有"))</x:f>
        <x:v>0</x:v>
      </x:c>
      <x:c r="J31" s="2" t="n">
        <x:f>IF(J$6="","",10-J30-J23-COUNTIF(J8:J17,"休")-COUNTIF(J8:J17,"有"))</x:f>
        <x:v>0</x:v>
      </x:c>
      <x:c r="K31" s="2" t="n">
        <x:f>IF(K$6="","",10-K30-K23-COUNTIF(K8:K17,"休")-COUNTIF(K8:K17,"有"))</x:f>
        <x:v>0</x:v>
      </x:c>
      <x:c r="L31" s="2" t="n">
        <x:f>IF(L$6="","",10-L30-L23-COUNTIF(L8:L17,"休")-COUNTIF(L8:L17,"有"))</x:f>
        <x:v>0</x:v>
      </x:c>
      <x:c r="M31" s="2" t="n">
        <x:f>IF(M$6="","",10-M30-M23-COUNTIF(M8:M17,"休")-COUNTIF(M8:M17,"有"))</x:f>
        <x:v>0</x:v>
      </x:c>
      <x:c r="N31" s="2" t="n">
        <x:f>IF(N$6="","",10-N30-N23-COUNTIF(N8:N17,"休")-COUNTIF(N8:N17,"有"))</x:f>
        <x:v>0</x:v>
      </x:c>
      <x:c r="O31" s="2" t="n">
        <x:f>IF(O$6="","",10-O30-O23-COUNTIF(O8:O17,"休")-COUNTIF(O8:O17,"有"))</x:f>
        <x:v>0</x:v>
      </x:c>
      <x:c r="P31" s="2" t="n">
        <x:f>IF(P$6="","",10-P30-P23-COUNTIF(P8:P17,"休")-COUNTIF(P8:P17,"有"))</x:f>
        <x:v>0</x:v>
      </x:c>
      <x:c r="Q31" s="2" t="n">
        <x:f>IF(Q$6="","",10-Q30-Q23-COUNTIF(Q8:Q17,"休")-COUNTIF(Q8:Q17,"有"))</x:f>
        <x:v>0</x:v>
      </x:c>
      <x:c r="R31" s="2" t="n">
        <x:f>IF(R$6="","",10-R30-R23-COUNTIF(R8:R17,"休")-COUNTIF(R8:R17,"有"))</x:f>
        <x:v>0</x:v>
      </x:c>
      <x:c r="S31" s="2" t="n">
        <x:f>IF(S$6="","",10-S30-S23-COUNTIF(S8:S17,"休")-COUNTIF(S8:S17,"有"))</x:f>
        <x:v>0</x:v>
      </x:c>
      <x:c r="T31" s="2" t="n">
        <x:f>IF(T$6="","",10-T30-T23-COUNTIF(T8:T17,"休")-COUNTIF(T8:T17,"有"))</x:f>
        <x:v>0</x:v>
      </x:c>
      <x:c r="U31" s="2" t="n">
        <x:f>IF(U$6="","",10-U30-U23-COUNTIF(U8:U17,"休")-COUNTIF(U8:U17,"有"))</x:f>
        <x:v>0</x:v>
      </x:c>
      <x:c r="V31" s="2" t="n">
        <x:f>IF(V$6="","",10-V30-V23-COUNTIF(V8:V17,"休")-COUNTIF(V8:V17,"有"))</x:f>
        <x:v>0</x:v>
      </x:c>
      <x:c r="W31" s="2" t="n">
        <x:f>IF(W$6="","",10-W30-W23-COUNTIF(W8:W17,"休")-COUNTIF(W8:W17,"有"))</x:f>
        <x:v>0</x:v>
      </x:c>
      <x:c r="X31" s="2" t="n">
        <x:f>IF(X$6="","",10-X30-X23-COUNTIF(X8:X17,"休")-COUNTIF(X8:X17,"有"))</x:f>
        <x:v>0</x:v>
      </x:c>
      <x:c r="Y31" s="2" t="n">
        <x:f>IF(Y$6="","",10-Y30-Y23-COUNTIF(Y8:Y17,"休")-COUNTIF(Y8:Y17,"有"))</x:f>
        <x:v>0</x:v>
      </x:c>
      <x:c r="Z31" s="2" t="n">
        <x:f>IF(Z$6="","",10-Z30-Z23-COUNTIF(Z8:Z17,"休")-COUNTIF(Z8:Z17,"有"))</x:f>
        <x:v>0</x:v>
      </x:c>
      <x:c r="AA31" s="2" t="n">
        <x:f>IF(AA$6="","",10-AA30-AA23-COUNTIF(AA8:AA17,"休")-COUNTIF(AA8:AA17,"有"))</x:f>
        <x:v>0</x:v>
      </x:c>
      <x:c r="AB31" s="2" t="n">
        <x:f>IF(AB$6="","",10-AB30-AB23-COUNTIF(AB8:AB17,"休")-COUNTIF(AB8:AB17,"有"))</x:f>
        <x:v>0</x:v>
      </x:c>
      <x:c r="AC31" s="2" t="n">
        <x:f>IF(AC$6="","",10-AC30-AC23-COUNTIF(AC8:AC17,"休")-COUNTIF(AC8:AC17,"有"))</x:f>
        <x:v>0</x:v>
      </x:c>
      <x:c r="AD31" s="2" t="n">
        <x:f>IF(AD$6="","",10-AD30-AD23-COUNTIF(AD8:AD17,"休")-COUNTIF(AD8:AD17,"有"))</x:f>
        <x:v>0</x:v>
      </x:c>
      <x:c r="AE31" s="2" t="n">
        <x:f>IF(AE$6="","",10-AE30-AE23-COUNTIF(AE8:AE17,"休")-COUNTIF(AE8:AE17,"有"))</x:f>
        <x:v>0</x:v>
      </x:c>
      <x:c r="AF31" s="2" t="str">
        <x:f>IF(AF$6="","",10-AF30-AF23-COUNTIF(AF8:AF17,"休")-COUNTIF(AF8:AF17,"有"))</x:f>
      </x:c>
      <x:c r="AG31" s="2"/>
      <x:c r="AH31" s="2"/>
      <x:c r="AI31" s="2"/>
    </x:row>
    <x:row r="32" ht="28" customHeight="1">
      <x:c r="A32" s="2" t="str">
        <x:v>確認状況</x:v>
      </x:c>
      <x:c r="B32" s="13" t="str">
        <x:f>IF(B$6="","",IF(COUNT(B27:B29)&lt;&gt;3,"要設定",IF(B31&gt;0,"記号確認",IF(B30&gt;0,"未入力",IF(SUM(B27:B29)&gt;0,"不足","人数OK")))))</x:f>
        <x:v>未入力</x:v>
      </x:c>
      <x:c r="C32" s="13" t="str">
        <x:f>IF(C$6="","",IF(COUNT(C27:C29)&lt;&gt;3,"要設定",IF(C31&gt;0,"記号確認",IF(C30&gt;0,"未入力",IF(SUM(C27:C29)&gt;0,"不足","人数OK")))))</x:f>
        <x:v>未入力</x:v>
      </x:c>
      <x:c r="D32" s="13" t="str">
        <x:f>IF(D$6="","",IF(COUNT(D27:D29)&lt;&gt;3,"要設定",IF(D31&gt;0,"記号確認",IF(D30&gt;0,"未入力",IF(SUM(D27:D29)&gt;0,"不足","人数OK")))))</x:f>
        <x:v>未入力</x:v>
      </x:c>
      <x:c r="E32" s="13" t="str">
        <x:f>IF(E$6="","",IF(COUNT(E27:E29)&lt;&gt;3,"要設定",IF(E31&gt;0,"記号確認",IF(E30&gt;0,"未入力",IF(SUM(E27:E29)&gt;0,"不足","人数OK")))))</x:f>
        <x:v>未入力</x:v>
      </x:c>
      <x:c r="F32" s="13" t="str">
        <x:f>IF(F$6="","",IF(COUNT(F27:F29)&lt;&gt;3,"要設定",IF(F31&gt;0,"記号確認",IF(F30&gt;0,"未入力",IF(SUM(F27:F29)&gt;0,"不足","人数OK")))))</x:f>
        <x:v>未入力</x:v>
      </x:c>
      <x:c r="G32" s="13" t="str">
        <x:f>IF(G$6="","",IF(COUNT(G27:G29)&lt;&gt;3,"要設定",IF(G31&gt;0,"記号確認",IF(G30&gt;0,"未入力",IF(SUM(G27:G29)&gt;0,"不足","人数OK")))))</x:f>
        <x:v>未入力</x:v>
      </x:c>
      <x:c r="H32" s="13" t="str">
        <x:f>IF(H$6="","",IF(COUNT(H27:H29)&lt;&gt;3,"要設定",IF(H31&gt;0,"記号確認",IF(H30&gt;0,"未入力",IF(SUM(H27:H29)&gt;0,"不足","人数OK")))))</x:f>
        <x:v>未入力</x:v>
      </x:c>
      <x:c r="I32" s="13" t="str">
        <x:f>IF(I$6="","",IF(COUNT(I27:I29)&lt;&gt;3,"要設定",IF(I31&gt;0,"記号確認",IF(I30&gt;0,"未入力",IF(SUM(I27:I29)&gt;0,"不足","人数OK")))))</x:f>
        <x:v>未入力</x:v>
      </x:c>
      <x:c r="J32" s="13" t="str">
        <x:f>IF(J$6="","",IF(COUNT(J27:J29)&lt;&gt;3,"要設定",IF(J31&gt;0,"記号確認",IF(J30&gt;0,"未入力",IF(SUM(J27:J29)&gt;0,"不足","人数OK")))))</x:f>
        <x:v>未入力</x:v>
      </x:c>
      <x:c r="K32" s="13" t="str">
        <x:f>IF(K$6="","",IF(COUNT(K27:K29)&lt;&gt;3,"要設定",IF(K31&gt;0,"記号確認",IF(K30&gt;0,"未入力",IF(SUM(K27:K29)&gt;0,"不足","人数OK")))))</x:f>
        <x:v>未入力</x:v>
      </x:c>
      <x:c r="L32" s="13" t="str">
        <x:f>IF(L$6="","",IF(COUNT(L27:L29)&lt;&gt;3,"要設定",IF(L31&gt;0,"記号確認",IF(L30&gt;0,"未入力",IF(SUM(L27:L29)&gt;0,"不足","人数OK")))))</x:f>
        <x:v>未入力</x:v>
      </x:c>
      <x:c r="M32" s="13" t="str">
        <x:f>IF(M$6="","",IF(COUNT(M27:M29)&lt;&gt;3,"要設定",IF(M31&gt;0,"記号確認",IF(M30&gt;0,"未入力",IF(SUM(M27:M29)&gt;0,"不足","人数OK")))))</x:f>
        <x:v>未入力</x:v>
      </x:c>
      <x:c r="N32" s="13" t="str">
        <x:f>IF(N$6="","",IF(COUNT(N27:N29)&lt;&gt;3,"要設定",IF(N31&gt;0,"記号確認",IF(N30&gt;0,"未入力",IF(SUM(N27:N29)&gt;0,"不足","人数OK")))))</x:f>
        <x:v>未入力</x:v>
      </x:c>
      <x:c r="O32" s="13" t="str">
        <x:f>IF(O$6="","",IF(COUNT(O27:O29)&lt;&gt;3,"要設定",IF(O31&gt;0,"記号確認",IF(O30&gt;0,"未入力",IF(SUM(O27:O29)&gt;0,"不足","人数OK")))))</x:f>
        <x:v>未入力</x:v>
      </x:c>
      <x:c r="P32" s="13" t="str">
        <x:f>IF(P$6="","",IF(COUNT(P27:P29)&lt;&gt;3,"要設定",IF(P31&gt;0,"記号確認",IF(P30&gt;0,"未入力",IF(SUM(P27:P29)&gt;0,"不足","人数OK")))))</x:f>
        <x:v>未入力</x:v>
      </x:c>
      <x:c r="Q32" s="13" t="str">
        <x:f>IF(Q$6="","",IF(COUNT(Q27:Q29)&lt;&gt;3,"要設定",IF(Q31&gt;0,"記号確認",IF(Q30&gt;0,"未入力",IF(SUM(Q27:Q29)&gt;0,"不足","人数OK")))))</x:f>
        <x:v>未入力</x:v>
      </x:c>
      <x:c r="R32" s="13" t="str">
        <x:f>IF(R$6="","",IF(COUNT(R27:R29)&lt;&gt;3,"要設定",IF(R31&gt;0,"記号確認",IF(R30&gt;0,"未入力",IF(SUM(R27:R29)&gt;0,"不足","人数OK")))))</x:f>
        <x:v>未入力</x:v>
      </x:c>
      <x:c r="S32" s="13" t="str">
        <x:f>IF(S$6="","",IF(COUNT(S27:S29)&lt;&gt;3,"要設定",IF(S31&gt;0,"記号確認",IF(S30&gt;0,"未入力",IF(SUM(S27:S29)&gt;0,"不足","人数OK")))))</x:f>
        <x:v>未入力</x:v>
      </x:c>
      <x:c r="T32" s="13" t="str">
        <x:f>IF(T$6="","",IF(COUNT(T27:T29)&lt;&gt;3,"要設定",IF(T31&gt;0,"記号確認",IF(T30&gt;0,"未入力",IF(SUM(T27:T29)&gt;0,"不足","人数OK")))))</x:f>
        <x:v>未入力</x:v>
      </x:c>
      <x:c r="U32" s="13" t="str">
        <x:f>IF(U$6="","",IF(COUNT(U27:U29)&lt;&gt;3,"要設定",IF(U31&gt;0,"記号確認",IF(U30&gt;0,"未入力",IF(SUM(U27:U29)&gt;0,"不足","人数OK")))))</x:f>
        <x:v>未入力</x:v>
      </x:c>
      <x:c r="V32" s="13" t="str">
        <x:f>IF(V$6="","",IF(COUNT(V27:V29)&lt;&gt;3,"要設定",IF(V31&gt;0,"記号確認",IF(V30&gt;0,"未入力",IF(SUM(V27:V29)&gt;0,"不足","人数OK")))))</x:f>
        <x:v>未入力</x:v>
      </x:c>
      <x:c r="W32" s="13" t="str">
        <x:f>IF(W$6="","",IF(COUNT(W27:W29)&lt;&gt;3,"要設定",IF(W31&gt;0,"記号確認",IF(W30&gt;0,"未入力",IF(SUM(W27:W29)&gt;0,"不足","人数OK")))))</x:f>
        <x:v>未入力</x:v>
      </x:c>
      <x:c r="X32" s="13" t="str">
        <x:f>IF(X$6="","",IF(COUNT(X27:X29)&lt;&gt;3,"要設定",IF(X31&gt;0,"記号確認",IF(X30&gt;0,"未入力",IF(SUM(X27:X29)&gt;0,"不足","人数OK")))))</x:f>
        <x:v>未入力</x:v>
      </x:c>
      <x:c r="Y32" s="13" t="str">
        <x:f>IF(Y$6="","",IF(COUNT(Y27:Y29)&lt;&gt;3,"要設定",IF(Y31&gt;0,"記号確認",IF(Y30&gt;0,"未入力",IF(SUM(Y27:Y29)&gt;0,"不足","人数OK")))))</x:f>
        <x:v>未入力</x:v>
      </x:c>
      <x:c r="Z32" s="13" t="str">
        <x:f>IF(Z$6="","",IF(COUNT(Z27:Z29)&lt;&gt;3,"要設定",IF(Z31&gt;0,"記号確認",IF(Z30&gt;0,"未入力",IF(SUM(Z27:Z29)&gt;0,"不足","人数OK")))))</x:f>
        <x:v>未入力</x:v>
      </x:c>
      <x:c r="AA32" s="13" t="str">
        <x:f>IF(AA$6="","",IF(COUNT(AA27:AA29)&lt;&gt;3,"要設定",IF(AA31&gt;0,"記号確認",IF(AA30&gt;0,"未入力",IF(SUM(AA27:AA29)&gt;0,"不足","人数OK")))))</x:f>
        <x:v>未入力</x:v>
      </x:c>
      <x:c r="AB32" s="13" t="str">
        <x:f>IF(AB$6="","",IF(COUNT(AB27:AB29)&lt;&gt;3,"要設定",IF(AB31&gt;0,"記号確認",IF(AB30&gt;0,"未入力",IF(SUM(AB27:AB29)&gt;0,"不足","人数OK")))))</x:f>
        <x:v>未入力</x:v>
      </x:c>
      <x:c r="AC32" s="13" t="str">
        <x:f>IF(AC$6="","",IF(COUNT(AC27:AC29)&lt;&gt;3,"要設定",IF(AC31&gt;0,"記号確認",IF(AC30&gt;0,"未入力",IF(SUM(AC27:AC29)&gt;0,"不足","人数OK")))))</x:f>
        <x:v>未入力</x:v>
      </x:c>
      <x:c r="AD32" s="13" t="str">
        <x:f>IF(AD$6="","",IF(COUNT(AD27:AD29)&lt;&gt;3,"要設定",IF(AD31&gt;0,"記号確認",IF(AD30&gt;0,"未入力",IF(SUM(AD27:AD29)&gt;0,"不足","人数OK")))))</x:f>
        <x:v>未入力</x:v>
      </x:c>
      <x:c r="AE32" s="13" t="str">
        <x:f>IF(AE$6="","",IF(COUNT(AE27:AE29)&lt;&gt;3,"要設定",IF(AE31&gt;0,"記号確認",IF(AE30&gt;0,"未入力",IF(SUM(AE27:AE29)&gt;0,"不足","人数OK")))))</x:f>
        <x:v>未入力</x:v>
      </x:c>
      <x:c r="AF32" s="13" t="str">
        <x:f>IF(AF$6="","",IF(COUNT(AF27:AF29)&lt;&gt;3,"要設定",IF(AF31&gt;0,"記号確認",IF(AF30&gt;0,"未入力",IF(SUM(AF27:AF29)&gt;0,"不足","人数OK")))))</x:f>
      </x:c>
      <x:c r="AG32" s="2"/>
      <x:c r="AH32" s="2"/>
      <x:c r="AI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</x:row>
  </x:sheetData>
  <x:mergeCells>
    <x:mergeCell ref="A1:J2"/>
    <x:mergeCell ref="A4:J4"/>
    <x:mergeCell ref="F3:J3"/>
  </x:mergeCells>
  <x:conditionalFormatting sqref="B8:AF17">
    <x:cfRule type="expression" dxfId="0" priority="1">
      <x:formula>B8="早"</x:formula>
    </x:cfRule>
    <x:cfRule type="expression" dxfId="1" priority="2">
      <x:formula>B8="日"</x:formula>
    </x:cfRule>
    <x:cfRule type="expression" dxfId="2" priority="3">
      <x:formula>B8="遅"</x:formula>
    </x:cfRule>
    <x:cfRule type="expression" dxfId="3" priority="4">
      <x:formula>B8="休"</x:formula>
    </x:cfRule>
    <x:cfRule type="expression" dxfId="4" priority="5">
      <x:formula>B8="希休"</x:formula>
    </x:cfRule>
    <x:cfRule type="expression" dxfId="5" priority="6">
      <x:formula>B8="有"</x:formula>
    </x:cfRule>
  </x:conditionalFormatting>
  <x:conditionalFormatting sqref="B27:AF27">
    <x:cfRule type="expression" dxfId="6" priority="7">
      <x:formula>AND(ISNUMBER(B27),B27&gt;0)</x:formula>
    </x:cfRule>
  </x:conditionalFormatting>
  <x:conditionalFormatting sqref="B28:AF28">
    <x:cfRule type="expression" dxfId="7" priority="8">
      <x:formula>AND(ISNUMBER(B28),B28&gt;0)</x:formula>
    </x:cfRule>
  </x:conditionalFormatting>
  <x:conditionalFormatting sqref="B29:AF29">
    <x:cfRule type="expression" dxfId="8" priority="9">
      <x:formula>AND(ISNUMBER(B29),B29&gt;0)</x:formula>
    </x:cfRule>
  </x:conditionalFormatting>
  <x:conditionalFormatting sqref="B32:AF32">
    <x:cfRule type="expression" dxfId="9" priority="10">
      <x:formula>B32="人数OK"</x:formula>
    </x:cfRule>
  </x:conditionalFormatting>
  <x:dataValidations count="1">
    <x:dataValidation type="list" sqref="B8:AF17">
      <x:formula1>"日,早,遅,休,有"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13" hidden="0" customWidth="1"/>
    <x:col min="34" max="34" width="13" hidden="0" customWidth="1"/>
    <x:col min="35" max="35" width="13" hidden="0" customWidth="1"/>
  </x:cols>
  <x:sheetData>
    <x:row r="1" ht="24" customHeight="1">
      <x:c r="A1" s="3" t="str">
        <x:v>月間シフト表｜記入例</x:v>
      </x:c>
      <x:c r="B1" s="3"/>
      <x:c r="C1" s="3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</x:row>
    <x:row r="3" ht="24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 t="str">
        <x:f>IF(COUNT(B3,D3)&lt;&gt;2,"年月を確認",IF(AND(B3&gt;=2020,B3&lt;=2100,INT(B3)=B3,D3&gt;=1,D3&lt;=12,INT(D3)=D3),"","年月を確認"))</x:f>
      </x:c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</x:row>
    <x:row r="4" ht="36" customHeight="1">
      <x:c r="A4" s="5" t="str">
        <x:v>黄色のセルに入力。日・早・遅が勤務、休・有は勤務人数に含めません。空欄は未入力として残ります。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</x:row>
    <x:row r="6" ht="28" customHeight="1">
      <x:c r="A6" s="10" t="str">
        <x:v>スタッフ</x:v>
      </x:c>
      <x:c r="B6" s="11" t="n">
        <x:f>IF($F$3&lt;&gt;"","",IF(1&lt;=DAY(DATE($B$3,$D$3+1,0)),DATE($B$3,$D$3,1),""))</x:f>
        <x:v>46266</x:v>
      </x:c>
      <x:c r="C6" s="11" t="n">
        <x:f>IF($F$3&lt;&gt;"","",IF(2&lt;=DAY(DATE($B$3,$D$3+1,0)),DATE($B$3,$D$3,2),""))</x:f>
        <x:v>46267</x:v>
      </x:c>
      <x:c r="D6" s="11" t="n">
        <x:f>IF($F$3&lt;&gt;"","",IF(3&lt;=DAY(DATE($B$3,$D$3+1,0)),DATE($B$3,$D$3,3),""))</x:f>
        <x:v>46268</x:v>
      </x:c>
      <x:c r="E6" s="11" t="n">
        <x:f>IF($F$3&lt;&gt;"","",IF(4&lt;=DAY(DATE($B$3,$D$3+1,0)),DATE($B$3,$D$3,4),""))</x:f>
        <x:v>46269</x:v>
      </x:c>
      <x:c r="F6" s="11" t="n">
        <x:f>IF($F$3&lt;&gt;"","",IF(5&lt;=DAY(DATE($B$3,$D$3+1,0)),DATE($B$3,$D$3,5),""))</x:f>
        <x:v>46270</x:v>
      </x:c>
      <x:c r="G6" s="11" t="n">
        <x:f>IF($F$3&lt;&gt;"","",IF(6&lt;=DAY(DATE($B$3,$D$3+1,0)),DATE($B$3,$D$3,6),""))</x:f>
        <x:v>46271</x:v>
      </x:c>
      <x:c r="H6" s="11" t="n">
        <x:f>IF($F$3&lt;&gt;"","",IF(7&lt;=DAY(DATE($B$3,$D$3+1,0)),DATE($B$3,$D$3,7),""))</x:f>
        <x:v>46272</x:v>
      </x:c>
      <x:c r="I6" s="11" t="n">
        <x:f>IF($F$3&lt;&gt;"","",IF(8&lt;=DAY(DATE($B$3,$D$3+1,0)),DATE($B$3,$D$3,8),""))</x:f>
        <x:v>46273</x:v>
      </x:c>
      <x:c r="J6" s="11" t="n">
        <x:f>IF($F$3&lt;&gt;"","",IF(9&lt;=DAY(DATE($B$3,$D$3+1,0)),DATE($B$3,$D$3,9),""))</x:f>
        <x:v>46274</x:v>
      </x:c>
      <x:c r="K6" s="11" t="n">
        <x:f>IF($F$3&lt;&gt;"","",IF(10&lt;=DAY(DATE($B$3,$D$3+1,0)),DATE($B$3,$D$3,10),""))</x:f>
        <x:v>46275</x:v>
      </x:c>
      <x:c r="L6" s="11" t="n">
        <x:f>IF($F$3&lt;&gt;"","",IF(11&lt;=DAY(DATE($B$3,$D$3+1,0)),DATE($B$3,$D$3,11),""))</x:f>
        <x:v>46276</x:v>
      </x:c>
      <x:c r="M6" s="11" t="n">
        <x:f>IF($F$3&lt;&gt;"","",IF(12&lt;=DAY(DATE($B$3,$D$3+1,0)),DATE($B$3,$D$3,12),""))</x:f>
        <x:v>46277</x:v>
      </x:c>
      <x:c r="N6" s="11" t="n">
        <x:f>IF($F$3&lt;&gt;"","",IF(13&lt;=DAY(DATE($B$3,$D$3+1,0)),DATE($B$3,$D$3,13),""))</x:f>
        <x:v>46278</x:v>
      </x:c>
      <x:c r="O6" s="11" t="n">
        <x:f>IF($F$3&lt;&gt;"","",IF(14&lt;=DAY(DATE($B$3,$D$3+1,0)),DATE($B$3,$D$3,14),""))</x:f>
        <x:v>46279</x:v>
      </x:c>
      <x:c r="P6" s="11" t="n">
        <x:f>IF($F$3&lt;&gt;"","",IF(15&lt;=DAY(DATE($B$3,$D$3+1,0)),DATE($B$3,$D$3,15),""))</x:f>
        <x:v>46280</x:v>
      </x:c>
      <x:c r="Q6" s="11" t="n">
        <x:f>IF($F$3&lt;&gt;"","",IF(16&lt;=DAY(DATE($B$3,$D$3+1,0)),DATE($B$3,$D$3,16),""))</x:f>
        <x:v>46281</x:v>
      </x:c>
      <x:c r="R6" s="11" t="n">
        <x:f>IF($F$3&lt;&gt;"","",IF(17&lt;=DAY(DATE($B$3,$D$3+1,0)),DATE($B$3,$D$3,17),""))</x:f>
        <x:v>46282</x:v>
      </x:c>
      <x:c r="S6" s="11" t="n">
        <x:f>IF($F$3&lt;&gt;"","",IF(18&lt;=DAY(DATE($B$3,$D$3+1,0)),DATE($B$3,$D$3,18),""))</x:f>
        <x:v>46283</x:v>
      </x:c>
      <x:c r="T6" s="11" t="n">
        <x:f>IF($F$3&lt;&gt;"","",IF(19&lt;=DAY(DATE($B$3,$D$3+1,0)),DATE($B$3,$D$3,19),""))</x:f>
        <x:v>46284</x:v>
      </x:c>
      <x:c r="U6" s="11" t="n">
        <x:f>IF($F$3&lt;&gt;"","",IF(20&lt;=DAY(DATE($B$3,$D$3+1,0)),DATE($B$3,$D$3,20),""))</x:f>
        <x:v>46285</x:v>
      </x:c>
      <x:c r="V6" s="11" t="n">
        <x:f>IF($F$3&lt;&gt;"","",IF(21&lt;=DAY(DATE($B$3,$D$3+1,0)),DATE($B$3,$D$3,21),""))</x:f>
        <x:v>46286</x:v>
      </x:c>
      <x:c r="W6" s="11" t="n">
        <x:f>IF($F$3&lt;&gt;"","",IF(22&lt;=DAY(DATE($B$3,$D$3+1,0)),DATE($B$3,$D$3,22),""))</x:f>
        <x:v>46287</x:v>
      </x:c>
      <x:c r="X6" s="11" t="n">
        <x:f>IF($F$3&lt;&gt;"","",IF(23&lt;=DAY(DATE($B$3,$D$3+1,0)),DATE($B$3,$D$3,23),""))</x:f>
        <x:v>46288</x:v>
      </x:c>
      <x:c r="Y6" s="11" t="n">
        <x:f>IF($F$3&lt;&gt;"","",IF(24&lt;=DAY(DATE($B$3,$D$3+1,0)),DATE($B$3,$D$3,24),""))</x:f>
        <x:v>46289</x:v>
      </x:c>
      <x:c r="Z6" s="11" t="n">
        <x:f>IF($F$3&lt;&gt;"","",IF(25&lt;=DAY(DATE($B$3,$D$3+1,0)),DATE($B$3,$D$3,25),""))</x:f>
        <x:v>46290</x:v>
      </x:c>
      <x:c r="AA6" s="11" t="n">
        <x:f>IF($F$3&lt;&gt;"","",IF(26&lt;=DAY(DATE($B$3,$D$3+1,0)),DATE($B$3,$D$3,26),""))</x:f>
        <x:v>46291</x:v>
      </x:c>
      <x:c r="AB6" s="11" t="n">
        <x:f>IF($F$3&lt;&gt;"","",IF(27&lt;=DAY(DATE($B$3,$D$3+1,0)),DATE($B$3,$D$3,27),""))</x:f>
        <x:v>46292</x:v>
      </x:c>
      <x:c r="AC6" s="11" t="n">
        <x:f>IF($F$3&lt;&gt;"","",IF(28&lt;=DAY(DATE($B$3,$D$3+1,0)),DATE($B$3,$D$3,28),""))</x:f>
        <x:v>46293</x:v>
      </x:c>
      <x:c r="AD6" s="11" t="n">
        <x:f>IF($F$3&lt;&gt;"","",IF(29&lt;=DAY(DATE($B$3,$D$3+1,0)),DATE($B$3,$D$3,29),""))</x:f>
        <x:v>46294</x:v>
      </x:c>
      <x:c r="AE6" s="11" t="n">
        <x:f>IF($F$3&lt;&gt;"","",IF(30&lt;=DAY(DATE($B$3,$D$3+1,0)),DATE($B$3,$D$3,30),""))</x:f>
        <x:v>46295</x:v>
      </x:c>
      <x:c r="AF6" s="11" t="str">
        <x:f>IF($F$3&lt;&gt;"","",IF(31&lt;=DAY(DATE($B$3,$D$3+1,0)),DATE($B$3,$D$3,31),""))</x:f>
      </x:c>
      <x:c r="AG6" s="10" t="str">
        <x:v>勤務日数</x:v>
      </x:c>
      <x:c r="AH6" s="10" t="str">
        <x:v>休み日数</x:v>
      </x:c>
      <x:c r="AI6" s="10" t="str">
        <x:v>有休日数</x:v>
      </x:c>
    </x:row>
    <x:row r="7" ht="28" customHeight="1">
      <x:c r="A7" s="10"/>
      <x:c r="B7" s="10" t="str">
        <x:f>IF(B6="","",CHOOSE(WEEKDAY(B6),"日","月","火","水","木","金","土"))</x:f>
        <x:v>火</x:v>
      </x:c>
      <x:c r="C7" s="10" t="str">
        <x:f>IF(C6="","",CHOOSE(WEEKDAY(C6),"日","月","火","水","木","金","土"))</x:f>
        <x:v>水</x:v>
      </x:c>
      <x:c r="D7" s="10" t="str">
        <x:f>IF(D6="","",CHOOSE(WEEKDAY(D6),"日","月","火","水","木","金","土"))</x:f>
        <x:v>木</x:v>
      </x:c>
      <x:c r="E7" s="10" t="str">
        <x:f>IF(E6="","",CHOOSE(WEEKDAY(E6),"日","月","火","水","木","金","土"))</x:f>
        <x:v>金</x:v>
      </x:c>
      <x:c r="F7" s="10" t="str">
        <x:f>IF(F6="","",CHOOSE(WEEKDAY(F6),"日","月","火","水","木","金","土"))</x:f>
        <x:v>土</x:v>
      </x:c>
      <x:c r="G7" s="10" t="str">
        <x:f>IF(G6="","",CHOOSE(WEEKDAY(G6),"日","月","火","水","木","金","土"))</x:f>
        <x:v>日</x:v>
      </x:c>
      <x:c r="H7" s="10" t="str">
        <x:f>IF(H6="","",CHOOSE(WEEKDAY(H6),"日","月","火","水","木","金","土"))</x:f>
        <x:v>月</x:v>
      </x:c>
      <x:c r="I7" s="10" t="str">
        <x:f>IF(I6="","",CHOOSE(WEEKDAY(I6),"日","月","火","水","木","金","土"))</x:f>
        <x:v>火</x:v>
      </x:c>
      <x:c r="J7" s="10" t="str">
        <x:f>IF(J6="","",CHOOSE(WEEKDAY(J6),"日","月","火","水","木","金","土"))</x:f>
        <x:v>水</x:v>
      </x:c>
      <x:c r="K7" s="10" t="str">
        <x:f>IF(K6="","",CHOOSE(WEEKDAY(K6),"日","月","火","水","木","金","土"))</x:f>
        <x:v>木</x:v>
      </x:c>
      <x:c r="L7" s="10" t="str">
        <x:f>IF(L6="","",CHOOSE(WEEKDAY(L6),"日","月","火","水","木","金","土"))</x:f>
        <x:v>金</x:v>
      </x:c>
      <x:c r="M7" s="10" t="str">
        <x:f>IF(M6="","",CHOOSE(WEEKDAY(M6),"日","月","火","水","木","金","土"))</x:f>
        <x:v>土</x:v>
      </x:c>
      <x:c r="N7" s="10" t="str">
        <x:f>IF(N6="","",CHOOSE(WEEKDAY(N6),"日","月","火","水","木","金","土"))</x:f>
        <x:v>日</x:v>
      </x:c>
      <x:c r="O7" s="10" t="str">
        <x:f>IF(O6="","",CHOOSE(WEEKDAY(O6),"日","月","火","水","木","金","土"))</x:f>
        <x:v>月</x:v>
      </x:c>
      <x:c r="P7" s="10" t="str">
        <x:f>IF(P6="","",CHOOSE(WEEKDAY(P6),"日","月","火","水","木","金","土"))</x:f>
        <x:v>火</x:v>
      </x:c>
      <x:c r="Q7" s="10" t="str">
        <x:f>IF(Q6="","",CHOOSE(WEEKDAY(Q6),"日","月","火","水","木","金","土"))</x:f>
        <x:v>水</x:v>
      </x:c>
      <x:c r="R7" s="10" t="str">
        <x:f>IF(R6="","",CHOOSE(WEEKDAY(R6),"日","月","火","水","木","金","土"))</x:f>
        <x:v>木</x:v>
      </x:c>
      <x:c r="S7" s="10" t="str">
        <x:f>IF(S6="","",CHOOSE(WEEKDAY(S6),"日","月","火","水","木","金","土"))</x:f>
        <x:v>金</x:v>
      </x:c>
      <x:c r="T7" s="10" t="str">
        <x:f>IF(T6="","",CHOOSE(WEEKDAY(T6),"日","月","火","水","木","金","土"))</x:f>
        <x:v>土</x:v>
      </x:c>
      <x:c r="U7" s="10" t="str">
        <x:f>IF(U6="","",CHOOSE(WEEKDAY(U6),"日","月","火","水","木","金","土"))</x:f>
        <x:v>日</x:v>
      </x:c>
      <x:c r="V7" s="10" t="str">
        <x:f>IF(V6="","",CHOOSE(WEEKDAY(V6),"日","月","火","水","木","金","土"))</x:f>
        <x:v>月</x:v>
      </x:c>
      <x:c r="W7" s="10" t="str">
        <x:f>IF(W6="","",CHOOSE(WEEKDAY(W6),"日","月","火","水","木","金","土"))</x:f>
        <x:v>火</x:v>
      </x:c>
      <x:c r="X7" s="10" t="str">
        <x:f>IF(X6="","",CHOOSE(WEEKDAY(X6),"日","月","火","水","木","金","土"))</x:f>
        <x:v>水</x:v>
      </x:c>
      <x:c r="Y7" s="10" t="str">
        <x:f>IF(Y6="","",CHOOSE(WEEKDAY(Y6),"日","月","火","水","木","金","土"))</x:f>
        <x:v>木</x:v>
      </x:c>
      <x:c r="Z7" s="10" t="str">
        <x:f>IF(Z6="","",CHOOSE(WEEKDAY(Z6),"日","月","火","水","木","金","土"))</x:f>
        <x:v>金</x:v>
      </x:c>
      <x:c r="AA7" s="10" t="str">
        <x:f>IF(AA6="","",CHOOSE(WEEKDAY(AA6),"日","月","火","水","木","金","土"))</x:f>
        <x:v>土</x:v>
      </x:c>
      <x:c r="AB7" s="10" t="str">
        <x:f>IF(AB6="","",CHOOSE(WEEKDAY(AB6),"日","月","火","水","木","金","土"))</x:f>
        <x:v>日</x:v>
      </x:c>
      <x:c r="AC7" s="10" t="str">
        <x:f>IF(AC6="","",CHOOSE(WEEKDAY(AC6),"日","月","火","水","木","金","土"))</x:f>
        <x:v>月</x:v>
      </x:c>
      <x:c r="AD7" s="10" t="str">
        <x:f>IF(AD6="","",CHOOSE(WEEKDAY(AD6),"日","月","火","水","木","金","土"))</x:f>
        <x:v>火</x:v>
      </x:c>
      <x:c r="AE7" s="10" t="str">
        <x:f>IF(AE6="","",CHOOSE(WEEKDAY(AE6),"日","月","火","水","木","金","土"))</x:f>
        <x:v>水</x:v>
      </x:c>
      <x:c r="AF7" s="10" t="str">
        <x:f>IF(AF6="","",CHOOSE(WEEKDAY(AF6),"日","月","火","水","木","金","土"))</x:f>
      </x:c>
      <x:c r="AG7" s="10"/>
      <x:c r="AH7" s="10"/>
      <x:c r="AI7" s="10"/>
    </x:row>
    <x:row r="8" ht="24" customHeight="1">
      <x:c r="A8" s="7" t="str">
        <x:v>スタッフA</x:v>
      </x:c>
      <x:c r="B8" s="12" t="str">
        <x:v>早</x:v>
      </x:c>
      <x:c r="C8" s="12" t="str">
        <x:v>日</x:v>
      </x:c>
      <x:c r="D8" s="12" t="str">
        <x:v>日</x:v>
      </x:c>
      <x:c r="E8" s="12" t="str">
        <x:v>遅</x:v>
      </x:c>
      <x:c r="F8" s="12" t="str">
        <x:v>休</x:v>
      </x:c>
      <x:c r="G8" s="12" t="str">
        <x:v>早</x:v>
      </x:c>
      <x:c r="H8" s="12" t="str">
        <x:v>日</x:v>
      </x:c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  <x:c r="X8" s="12"/>
      <x:c r="Y8" s="12"/>
      <x:c r="Z8" s="12"/>
      <x:c r="AA8" s="12"/>
      <x:c r="AB8" s="12"/>
      <x:c r="AC8" s="12"/>
      <x:c r="AD8" s="12"/>
      <x:c r="AE8" s="12"/>
      <x:c r="AF8" s="12"/>
      <x:c r="AG8" s="2" t="n">
        <x:f>COUNTIFS(B$6:AF$6,"&gt;0",B8:AF8,"日")+COUNTIFS(B$6:AF$6,"&gt;0",B8:AF8,"早")+COUNTIFS(B$6:AF$6,"&gt;0",B8:AF8,"遅")</x:f>
        <x:v>6</x:v>
      </x:c>
      <x:c r="AH8" s="2" t="n">
        <x:f>COUNTIFS(B$6:AF$6,"&gt;0",B8:AF8,"休")</x:f>
        <x:v>1</x:v>
      </x:c>
      <x:c r="AI8" s="2" t="n">
        <x:f>COUNTIFS(B$6:AF$6,"&gt;0",B8:AF8,"有")</x:f>
        <x:v>0</x:v>
      </x:c>
    </x:row>
    <x:row r="9" ht="24" customHeight="1">
      <x:c r="A9" s="7" t="str">
        <x:v>スタッフB</x:v>
      </x:c>
      <x:c r="B9" s="12" t="str">
        <x:v>日</x:v>
      </x:c>
      <x:c r="C9" s="12" t="str">
        <x:v>日</x:v>
      </x:c>
      <x:c r="D9" s="12" t="str">
        <x:v>遅</x:v>
      </x:c>
      <x:c r="E9" s="12" t="str">
        <x:v>休</x:v>
      </x:c>
      <x:c r="F9" s="12" t="str">
        <x:v>早</x:v>
      </x:c>
      <x:c r="G9" s="12" t="str">
        <x:v>日</x:v>
      </x:c>
      <x:c r="H9" s="12" t="str">
        <x:v>遅</x:v>
      </x:c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  <x:c r="X9" s="12"/>
      <x:c r="Y9" s="12"/>
      <x:c r="Z9" s="12"/>
      <x:c r="AA9" s="12"/>
      <x:c r="AB9" s="12"/>
      <x:c r="AC9" s="12"/>
      <x:c r="AD9" s="12"/>
      <x:c r="AE9" s="12"/>
      <x:c r="AF9" s="12"/>
      <x:c r="AG9" s="2" t="n">
        <x:f>COUNTIFS(B$6:AF$6,"&gt;0",B9:AF9,"日")+COUNTIFS(B$6:AF$6,"&gt;0",B9:AF9,"早")+COUNTIFS(B$6:AF$6,"&gt;0",B9:AF9,"遅")</x:f>
        <x:v>6</x:v>
      </x:c>
      <x:c r="AH9" s="2" t="n">
        <x:f>COUNTIFS(B$6:AF$6,"&gt;0",B9:AF9,"休")</x:f>
        <x:v>1</x:v>
      </x:c>
      <x:c r="AI9" s="2" t="n">
        <x:f>COUNTIFS(B$6:AF$6,"&gt;0",B9:AF9,"有")</x:f>
        <x:v>0</x:v>
      </x:c>
    </x:row>
    <x:row r="10" ht="24" customHeight="1">
      <x:c r="A10" s="7" t="str">
        <x:v>スタッフC</x:v>
      </x:c>
      <x:c r="B10" s="12" t="str">
        <x:v>日</x:v>
      </x:c>
      <x:c r="C10" s="12" t="str">
        <x:v>遅</x:v>
      </x:c>
      <x:c r="D10" s="12" t="str">
        <x:v>休</x:v>
      </x:c>
      <x:c r="E10" s="12" t="str">
        <x:v>早</x:v>
      </x:c>
      <x:c r="F10" s="12" t="str">
        <x:v>日</x:v>
      </x:c>
      <x:c r="G10" s="12" t="str">
        <x:v>遅</x:v>
      </x:c>
      <x:c r="H10" s="12" t="str">
        <x:v>休</x:v>
      </x:c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  <x:c r="X10" s="12"/>
      <x:c r="Y10" s="12"/>
      <x:c r="Z10" s="12"/>
      <x:c r="AA10" s="12"/>
      <x:c r="AB10" s="12"/>
      <x:c r="AC10" s="12"/>
      <x:c r="AD10" s="12"/>
      <x:c r="AE10" s="12"/>
      <x:c r="AF10" s="12"/>
      <x:c r="AG10" s="2" t="n">
        <x:f>COUNTIFS(B$6:AF$6,"&gt;0",B10:AF10,"日")+COUNTIFS(B$6:AF$6,"&gt;0",B10:AF10,"早")+COUNTIFS(B$6:AF$6,"&gt;0",B10:AF10,"遅")</x:f>
        <x:v>5</x:v>
      </x:c>
      <x:c r="AH10" s="2" t="n">
        <x:f>COUNTIFS(B$6:AF$6,"&gt;0",B10:AF10,"休")</x:f>
        <x:v>2</x:v>
      </x:c>
      <x:c r="AI10" s="2" t="n">
        <x:f>COUNTIFS(B$6:AF$6,"&gt;0",B10:AF10,"有")</x:f>
        <x:v>0</x:v>
      </x:c>
    </x:row>
    <x:row r="11" ht="24" customHeight="1">
      <x:c r="A11" s="7" t="str">
        <x:v>スタッフD</x:v>
      </x:c>
      <x:c r="B11" s="12" t="str">
        <x:v>遅</x:v>
      </x:c>
      <x:c r="C11" s="12" t="str">
        <x:v>休</x:v>
      </x:c>
      <x:c r="D11" s="12" t="str">
        <x:v>早</x:v>
      </x:c>
      <x:c r="E11" s="12" t="str">
        <x:v>日</x:v>
      </x:c>
      <x:c r="F11" s="12" t="str">
        <x:v>遅</x:v>
      </x:c>
      <x:c r="G11" s="12" t="str">
        <x:v>休</x:v>
      </x:c>
      <x:c r="H11" s="12" t="str">
        <x:v>有</x:v>
      </x:c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  <x:c r="X11" s="12"/>
      <x:c r="Y11" s="12"/>
      <x:c r="Z11" s="12"/>
      <x:c r="AA11" s="12"/>
      <x:c r="AB11" s="12"/>
      <x:c r="AC11" s="12"/>
      <x:c r="AD11" s="12"/>
      <x:c r="AE11" s="12"/>
      <x:c r="AF11" s="12"/>
      <x:c r="AG11" s="2" t="n">
        <x:f>COUNTIFS(B$6:AF$6,"&gt;0",B11:AF11,"日")+COUNTIFS(B$6:AF$6,"&gt;0",B11:AF11,"早")+COUNTIFS(B$6:AF$6,"&gt;0",B11:AF11,"遅")</x:f>
        <x:v>4</x:v>
      </x:c>
      <x:c r="AH11" s="2" t="n">
        <x:f>COUNTIFS(B$6:AF$6,"&gt;0",B11:AF11,"休")</x:f>
        <x:v>2</x:v>
      </x:c>
      <x:c r="AI11" s="2" t="n">
        <x:f>COUNTIFS(B$6:AF$6,"&gt;0",B11:AF11,"有")</x:f>
        <x:v>1</x:v>
      </x:c>
    </x:row>
    <x:row r="12" ht="24" customHeight="1">
      <x:c r="A12" s="7" t="str">
        <x:v>スタッフE</x:v>
      </x:c>
      <x:c r="B12" s="12" t="str">
        <x:v>休</x:v>
      </x:c>
      <x:c r="C12" s="12" t="str">
        <x:v>早</x:v>
      </x:c>
      <x:c r="D12" s="12" t="str">
        <x:v>日</x:v>
      </x:c>
      <x:c r="E12" s="12" t="str">
        <x:v>遅</x:v>
      </x:c>
      <x:c r="F12" s="12" t="str">
        <x:v>休</x:v>
      </x:c>
      <x:c r="G12" s="12" t="str">
        <x:v>有</x:v>
      </x:c>
      <x:c r="H12" s="12" t="str">
        <x:v>早</x:v>
      </x:c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  <x:c r="X12" s="12"/>
      <x:c r="Y12" s="12"/>
      <x:c r="Z12" s="12"/>
      <x:c r="AA12" s="12"/>
      <x:c r="AB12" s="12"/>
      <x:c r="AC12" s="12"/>
      <x:c r="AD12" s="12"/>
      <x:c r="AE12" s="12"/>
      <x:c r="AF12" s="12"/>
      <x:c r="AG12" s="2" t="n">
        <x:f>COUNTIFS(B$6:AF$6,"&gt;0",B12:AF12,"日")+COUNTIFS(B$6:AF$6,"&gt;0",B12:AF12,"早")+COUNTIFS(B$6:AF$6,"&gt;0",B12:AF12,"遅")</x:f>
        <x:v>4</x:v>
      </x:c>
      <x:c r="AH12" s="2" t="n">
        <x:f>COUNTIFS(B$6:AF$6,"&gt;0",B12:AF12,"休")</x:f>
        <x:v>2</x:v>
      </x:c>
      <x:c r="AI12" s="2" t="n">
        <x:f>COUNTIFS(B$6:AF$6,"&gt;0",B12:AF12,"有")</x:f>
        <x:v>1</x:v>
      </x:c>
    </x:row>
    <x:row r="13" ht="24" customHeight="1">
      <x:c r="A13" s="7" t="str">
        <x:v>スタッフF</x:v>
      </x:c>
      <x:c r="B13" s="12" t="str">
        <x:v>早</x:v>
      </x:c>
      <x:c r="C13" s="12" t="str">
        <x:v>日</x:v>
      </x:c>
      <x:c r="D13" s="12" t="str">
        <x:v>遅</x:v>
      </x:c>
      <x:c r="E13" s="12" t="str">
        <x:v>休</x:v>
      </x:c>
      <x:c r="F13" s="12" t="str">
        <x:v>有</x:v>
      </x:c>
      <x:c r="G13" s="12" t="str">
        <x:v>早</x:v>
      </x:c>
      <x:c r="H13" s="12" t="str">
        <x:v>日</x:v>
      </x:c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  <x:c r="X13" s="12"/>
      <x:c r="Y13" s="12"/>
      <x:c r="Z13" s="12"/>
      <x:c r="AA13" s="12"/>
      <x:c r="AB13" s="12"/>
      <x:c r="AC13" s="12"/>
      <x:c r="AD13" s="12"/>
      <x:c r="AE13" s="12"/>
      <x:c r="AF13" s="12"/>
      <x:c r="AG13" s="2" t="n">
        <x:f>COUNTIFS(B$6:AF$6,"&gt;0",B13:AF13,"日")+COUNTIFS(B$6:AF$6,"&gt;0",B13:AF13,"早")+COUNTIFS(B$6:AF$6,"&gt;0",B13:AF13,"遅")</x:f>
        <x:v>5</x:v>
      </x:c>
      <x:c r="AH13" s="2" t="n">
        <x:f>COUNTIFS(B$6:AF$6,"&gt;0",B13:AF13,"休")</x:f>
        <x:v>1</x:v>
      </x:c>
      <x:c r="AI13" s="2" t="n">
        <x:f>COUNTIFS(B$6:AF$6,"&gt;0",B13:AF13,"有")</x:f>
        <x:v>1</x:v>
      </x:c>
    </x:row>
    <x:row r="14" ht="24" customHeight="1">
      <x:c r="A14" s="7" t="str">
        <x:v>スタッフG</x:v>
      </x:c>
      <x:c r="B14" s="12" t="str">
        <x:v>日</x:v>
      </x:c>
      <x:c r="C14" s="12" t="str">
        <x:v>遅</x:v>
      </x:c>
      <x:c r="D14" s="12" t="str">
        <x:v>休</x:v>
      </x:c>
      <x:c r="E14" s="12" t="str">
        <x:v>有</x:v>
      </x:c>
      <x:c r="F14" s="12" t="str">
        <x:v>早</x:v>
      </x:c>
      <x:c r="G14" s="12" t="str">
        <x:v>日</x:v>
      </x:c>
      <x:c r="H14" s="12" t="str">
        <x:v>日</x:v>
      </x:c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  <x:c r="X14" s="12"/>
      <x:c r="Y14" s="12"/>
      <x:c r="Z14" s="12"/>
      <x:c r="AA14" s="12"/>
      <x:c r="AB14" s="12"/>
      <x:c r="AC14" s="12"/>
      <x:c r="AD14" s="12"/>
      <x:c r="AE14" s="12"/>
      <x:c r="AF14" s="12"/>
      <x:c r="AG14" s="2" t="n">
        <x:f>COUNTIFS(B$6:AF$6,"&gt;0",B14:AF14,"日")+COUNTIFS(B$6:AF$6,"&gt;0",B14:AF14,"早")+COUNTIFS(B$6:AF$6,"&gt;0",B14:AF14,"遅")</x:f>
        <x:v>5</x:v>
      </x:c>
      <x:c r="AH14" s="2" t="n">
        <x:f>COUNTIFS(B$6:AF$6,"&gt;0",B14:AF14,"休")</x:f>
        <x:v>1</x:v>
      </x:c>
      <x:c r="AI14" s="2" t="n">
        <x:f>COUNTIFS(B$6:AF$6,"&gt;0",B14:AF14,"有")</x:f>
        <x:v>1</x:v>
      </x:c>
    </x:row>
    <x:row r="15" ht="24" customHeight="1">
      <x:c r="A15" s="7" t="str">
        <x:v>スタッフH</x:v>
      </x:c>
      <x:c r="B15" s="12" t="str">
        <x:v>遅</x:v>
      </x:c>
      <x:c r="C15" s="12" t="str">
        <x:v>休</x:v>
      </x:c>
      <x:c r="D15" s="12" t="str">
        <x:v>有</x:v>
      </x:c>
      <x:c r="E15" s="12" t="str">
        <x:v>早</x:v>
      </x:c>
      <x:c r="F15" s="12" t="str">
        <x:v>日</x:v>
      </x:c>
      <x:c r="G15" s="12" t="str">
        <x:v>日</x:v>
      </x:c>
      <x:c r="H15" s="12" t="str">
        <x:v>遅</x:v>
      </x:c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  <x:c r="X15" s="12"/>
      <x:c r="Y15" s="12"/>
      <x:c r="Z15" s="12"/>
      <x:c r="AA15" s="12"/>
      <x:c r="AB15" s="12"/>
      <x:c r="AC15" s="12"/>
      <x:c r="AD15" s="12"/>
      <x:c r="AE15" s="12"/>
      <x:c r="AF15" s="12"/>
      <x:c r="AG15" s="2" t="n">
        <x:f>COUNTIFS(B$6:AF$6,"&gt;0",B15:AF15,"日")+COUNTIFS(B$6:AF$6,"&gt;0",B15:AF15,"早")+COUNTIFS(B$6:AF$6,"&gt;0",B15:AF15,"遅")</x:f>
        <x:v>5</x:v>
      </x:c>
      <x:c r="AH15" s="2" t="n">
        <x:f>COUNTIFS(B$6:AF$6,"&gt;0",B15:AF15,"休")</x:f>
        <x:v>1</x:v>
      </x:c>
      <x:c r="AI15" s="2" t="n">
        <x:f>COUNTIFS(B$6:AF$6,"&gt;0",B15:AF15,"有")</x:f>
        <x:v>1</x:v>
      </x:c>
    </x:row>
    <x:row r="16" ht="24" customHeight="1">
      <x:c r="A16" s="7" t="str">
        <x:v>スタッフI</x:v>
      </x:c>
      <x:c r="B16" s="12" t="str">
        <x:v>休</x:v>
      </x:c>
      <x:c r="C16" s="12" t="str">
        <x:v>有</x:v>
      </x:c>
      <x:c r="D16" s="12" t="str">
        <x:v>早</x:v>
      </x:c>
      <x:c r="E16" s="12" t="str">
        <x:v>日</x:v>
      </x:c>
      <x:c r="F16" s="12" t="str">
        <x:v>日</x:v>
      </x:c>
      <x:c r="G16" s="12" t="str">
        <x:v>遅</x:v>
      </x:c>
      <x:c r="H16" s="12" t="str">
        <x:v>休</x:v>
      </x:c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  <x:c r="X16" s="12"/>
      <x:c r="Y16" s="12"/>
      <x:c r="Z16" s="12"/>
      <x:c r="AA16" s="12"/>
      <x:c r="AB16" s="12"/>
      <x:c r="AC16" s="12"/>
      <x:c r="AD16" s="12"/>
      <x:c r="AE16" s="12"/>
      <x:c r="AF16" s="12"/>
      <x:c r="AG16" s="2" t="n">
        <x:f>COUNTIFS(B$6:AF$6,"&gt;0",B16:AF16,"日")+COUNTIFS(B$6:AF$6,"&gt;0",B16:AF16,"早")+COUNTIFS(B$6:AF$6,"&gt;0",B16:AF16,"遅")</x:f>
        <x:v>4</x:v>
      </x:c>
      <x:c r="AH16" s="2" t="n">
        <x:f>COUNTIFS(B$6:AF$6,"&gt;0",B16:AF16,"休")</x:f>
        <x:v>2</x:v>
      </x:c>
      <x:c r="AI16" s="2" t="n">
        <x:f>COUNTIFS(B$6:AF$6,"&gt;0",B16:AF16,"有")</x:f>
        <x:v>1</x:v>
      </x:c>
    </x:row>
    <x:row r="17" ht="24" customHeight="1">
      <x:c r="A17" s="7" t="str">
        <x:v>スタッフJ</x:v>
      </x:c>
      <x:c r="B17" s="12" t="str">
        <x:v>有</x:v>
      </x:c>
      <x:c r="C17" s="12" t="str">
        <x:v>早</x:v>
      </x:c>
      <x:c r="D17" s="12" t="str">
        <x:v>日</x:v>
      </x:c>
      <x:c r="E17" s="12" t="str">
        <x:v>日</x:v>
      </x:c>
      <x:c r="F17" s="12" t="str">
        <x:v>遅</x:v>
      </x:c>
      <x:c r="G17" s="12" t="str">
        <x:v>休</x:v>
      </x:c>
      <x:c r="H17" s="12" t="str">
        <x:v>早</x:v>
      </x:c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  <x:c r="X17" s="12"/>
      <x:c r="Y17" s="12"/>
      <x:c r="Z17" s="12"/>
      <x:c r="AA17" s="12"/>
      <x:c r="AB17" s="12"/>
      <x:c r="AC17" s="12"/>
      <x:c r="AD17" s="12"/>
      <x:c r="AE17" s="12"/>
      <x:c r="AF17" s="12"/>
      <x:c r="AG17" s="2" t="n">
        <x:f>COUNTIFS(B$6:AF$6,"&gt;0",B17:AF17,"日")+COUNTIFS(B$6:AF$6,"&gt;0",B17:AF17,"早")+COUNTIFS(B$6:AF$6,"&gt;0",B17:AF17,"遅")</x:f>
        <x:v>5</x:v>
      </x:c>
      <x:c r="AH17" s="2" t="n">
        <x:f>COUNTIFS(B$6:AF$6,"&gt;0",B17:AF17,"休")</x:f>
        <x:v>1</x:v>
      </x:c>
      <x:c r="AI17" s="2" t="n">
        <x:f>COUNTIFS(B$6:AF$6,"&gt;0",B17:AF17,"有")</x:f>
        <x:v>1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</x:row>
    <x:row r="20" ht="24" customHeight="1">
      <x:c r="A20" s="2" t="str">
        <x:v>早番の人数</x:v>
      </x:c>
      <x:c r="B20" s="2" t="n">
        <x:f>IF(B$6="","",COUNTIF(B8:B17,"早"))</x:f>
        <x:v>2</x:v>
      </x:c>
      <x:c r="C20" s="2" t="n">
        <x:f>IF(C$6="","",COUNTIF(C8:C17,"早"))</x:f>
        <x:v>2</x:v>
      </x:c>
      <x:c r="D20" s="2" t="n">
        <x:f>IF(D$6="","",COUNTIF(D8:D17,"早"))</x:f>
        <x:v>2</x:v>
      </x:c>
      <x:c r="E20" s="2" t="n">
        <x:f>IF(E$6="","",COUNTIF(E8:E17,"早"))</x:f>
        <x:v>2</x:v>
      </x:c>
      <x:c r="F20" s="2" t="n">
        <x:f>IF(F$6="","",COUNTIF(F8:F17,"早"))</x:f>
        <x:v>2</x:v>
      </x:c>
      <x:c r="G20" s="2" t="n">
        <x:f>IF(G$6="","",COUNTIF(G8:G17,"早"))</x:f>
        <x:v>2</x:v>
      </x:c>
      <x:c r="H20" s="2" t="n">
        <x:f>IF(H$6="","",COUNTIF(H8:H17,"早"))</x:f>
        <x:v>2</x:v>
      </x:c>
      <x:c r="I20" s="2" t="n">
        <x:f>IF(I$6="","",COUNTIF(I8:I17,"早"))</x:f>
        <x:v>0</x:v>
      </x:c>
      <x:c r="J20" s="2" t="n">
        <x:f>IF(J$6="","",COUNTIF(J8:J17,"早"))</x:f>
        <x:v>0</x:v>
      </x:c>
      <x:c r="K20" s="2" t="n">
        <x:f>IF(K$6="","",COUNTIF(K8:K17,"早"))</x:f>
        <x:v>0</x:v>
      </x:c>
      <x:c r="L20" s="2" t="n">
        <x:f>IF(L$6="","",COUNTIF(L8:L17,"早"))</x:f>
        <x:v>0</x:v>
      </x:c>
      <x:c r="M20" s="2" t="n">
        <x:f>IF(M$6="","",COUNTIF(M8:M17,"早"))</x:f>
        <x:v>0</x:v>
      </x:c>
      <x:c r="N20" s="2" t="n">
        <x:f>IF(N$6="","",COUNTIF(N8:N17,"早"))</x:f>
        <x:v>0</x:v>
      </x:c>
      <x:c r="O20" s="2" t="n">
        <x:f>IF(O$6="","",COUNTIF(O8:O17,"早"))</x:f>
        <x:v>0</x:v>
      </x:c>
      <x:c r="P20" s="2" t="n">
        <x:f>IF(P$6="","",COUNTIF(P8:P17,"早"))</x:f>
        <x:v>0</x:v>
      </x:c>
      <x:c r="Q20" s="2" t="n">
        <x:f>IF(Q$6="","",COUNTIF(Q8:Q17,"早"))</x:f>
        <x:v>0</x:v>
      </x:c>
      <x:c r="R20" s="2" t="n">
        <x:f>IF(R$6="","",COUNTIF(R8:R17,"早"))</x:f>
        <x:v>0</x:v>
      </x:c>
      <x:c r="S20" s="2" t="n">
        <x:f>IF(S$6="","",COUNTIF(S8:S17,"早"))</x:f>
        <x:v>0</x:v>
      </x:c>
      <x:c r="T20" s="2" t="n">
        <x:f>IF(T$6="","",COUNTIF(T8:T17,"早"))</x:f>
        <x:v>0</x:v>
      </x:c>
      <x:c r="U20" s="2" t="n">
        <x:f>IF(U$6="","",COUNTIF(U8:U17,"早"))</x:f>
        <x:v>0</x:v>
      </x:c>
      <x:c r="V20" s="2" t="n">
        <x:f>IF(V$6="","",COUNTIF(V8:V17,"早"))</x:f>
        <x:v>0</x:v>
      </x:c>
      <x:c r="W20" s="2" t="n">
        <x:f>IF(W$6="","",COUNTIF(W8:W17,"早"))</x:f>
        <x:v>0</x:v>
      </x:c>
      <x:c r="X20" s="2" t="n">
        <x:f>IF(X$6="","",COUNTIF(X8:X17,"早"))</x:f>
        <x:v>0</x:v>
      </x:c>
      <x:c r="Y20" s="2" t="n">
        <x:f>IF(Y$6="","",COUNTIF(Y8:Y17,"早"))</x:f>
        <x:v>0</x:v>
      </x:c>
      <x:c r="Z20" s="2" t="n">
        <x:f>IF(Z$6="","",COUNTIF(Z8:Z17,"早"))</x:f>
        <x:v>0</x:v>
      </x:c>
      <x:c r="AA20" s="2" t="n">
        <x:f>IF(AA$6="","",COUNTIF(AA8:AA17,"早"))</x:f>
        <x:v>0</x:v>
      </x:c>
      <x:c r="AB20" s="2" t="n">
        <x:f>IF(AB$6="","",COUNTIF(AB8:AB17,"早"))</x:f>
        <x:v>0</x:v>
      </x:c>
      <x:c r="AC20" s="2" t="n">
        <x:f>IF(AC$6="","",COUNTIF(AC8:AC17,"早"))</x:f>
        <x:v>0</x:v>
      </x:c>
      <x:c r="AD20" s="2" t="n">
        <x:f>IF(AD$6="","",COUNTIF(AD8:AD17,"早"))</x:f>
        <x:v>0</x:v>
      </x:c>
      <x:c r="AE20" s="2" t="n">
        <x:f>IF(AE$6="","",COUNTIF(AE8:AE17,"早"))</x:f>
        <x:v>0</x:v>
      </x:c>
      <x:c r="AF20" s="2" t="str">
        <x:f>IF(AF$6="","",COUNTIF(AF8:AF17,"早"))</x:f>
      </x:c>
      <x:c r="AG20" s="2"/>
      <x:c r="AH20" s="2"/>
      <x:c r="AI20" s="2"/>
    </x:row>
    <x:row r="21" ht="24" customHeight="1">
      <x:c r="A21" s="2" t="str">
        <x:v>日勤の人数</x:v>
      </x:c>
      <x:c r="B21" s="2" t="n">
        <x:f>IF(B$6="","",COUNTIF(B8:B17,"日"))</x:f>
        <x:v>3</x:v>
      </x:c>
      <x:c r="C21" s="2" t="n">
        <x:f>IF(C$6="","",COUNTIF(C8:C17,"日"))</x:f>
        <x:v>3</x:v>
      </x:c>
      <x:c r="D21" s="2" t="n">
        <x:f>IF(D$6="","",COUNTIF(D8:D17,"日"))</x:f>
        <x:v>3</x:v>
      </x:c>
      <x:c r="E21" s="2" t="n">
        <x:f>IF(E$6="","",COUNTIF(E8:E17,"日"))</x:f>
        <x:v>3</x:v>
      </x:c>
      <x:c r="F21" s="2" t="n">
        <x:f>IF(F$6="","",COUNTIF(F8:F17,"日"))</x:f>
        <x:v>3</x:v>
      </x:c>
      <x:c r="G21" s="2" t="n">
        <x:f>IF(G$6="","",COUNTIF(G8:G17,"日"))</x:f>
        <x:v>3</x:v>
      </x:c>
      <x:c r="H21" s="2" t="n">
        <x:f>IF(H$6="","",COUNTIF(H8:H17,"日"))</x:f>
        <x:v>3</x:v>
      </x:c>
      <x:c r="I21" s="2" t="n">
        <x:f>IF(I$6="","",COUNTIF(I8:I17,"日"))</x:f>
        <x:v>0</x:v>
      </x:c>
      <x:c r="J21" s="2" t="n">
        <x:f>IF(J$6="","",COUNTIF(J8:J17,"日"))</x:f>
        <x:v>0</x:v>
      </x:c>
      <x:c r="K21" s="2" t="n">
        <x:f>IF(K$6="","",COUNTIF(K8:K17,"日"))</x:f>
        <x:v>0</x:v>
      </x:c>
      <x:c r="L21" s="2" t="n">
        <x:f>IF(L$6="","",COUNTIF(L8:L17,"日"))</x:f>
        <x:v>0</x:v>
      </x:c>
      <x:c r="M21" s="2" t="n">
        <x:f>IF(M$6="","",COUNTIF(M8:M17,"日"))</x:f>
        <x:v>0</x:v>
      </x:c>
      <x:c r="N21" s="2" t="n">
        <x:f>IF(N$6="","",COUNTIF(N8:N17,"日"))</x:f>
        <x:v>0</x:v>
      </x:c>
      <x:c r="O21" s="2" t="n">
        <x:f>IF(O$6="","",COUNTIF(O8:O17,"日"))</x:f>
        <x:v>0</x:v>
      </x:c>
      <x:c r="P21" s="2" t="n">
        <x:f>IF(P$6="","",COUNTIF(P8:P17,"日"))</x:f>
        <x:v>0</x:v>
      </x:c>
      <x:c r="Q21" s="2" t="n">
        <x:f>IF(Q$6="","",COUNTIF(Q8:Q17,"日"))</x:f>
        <x:v>0</x:v>
      </x:c>
      <x:c r="R21" s="2" t="n">
        <x:f>IF(R$6="","",COUNTIF(R8:R17,"日"))</x:f>
        <x:v>0</x:v>
      </x:c>
      <x:c r="S21" s="2" t="n">
        <x:f>IF(S$6="","",COUNTIF(S8:S17,"日"))</x:f>
        <x:v>0</x:v>
      </x:c>
      <x:c r="T21" s="2" t="n">
        <x:f>IF(T$6="","",COUNTIF(T8:T17,"日"))</x:f>
        <x:v>0</x:v>
      </x:c>
      <x:c r="U21" s="2" t="n">
        <x:f>IF(U$6="","",COUNTIF(U8:U17,"日"))</x:f>
        <x:v>0</x:v>
      </x:c>
      <x:c r="V21" s="2" t="n">
        <x:f>IF(V$6="","",COUNTIF(V8:V17,"日"))</x:f>
        <x:v>0</x:v>
      </x:c>
      <x:c r="W21" s="2" t="n">
        <x:f>IF(W$6="","",COUNTIF(W8:W17,"日"))</x:f>
        <x:v>0</x:v>
      </x:c>
      <x:c r="X21" s="2" t="n">
        <x:f>IF(X$6="","",COUNTIF(X8:X17,"日"))</x:f>
        <x:v>0</x:v>
      </x:c>
      <x:c r="Y21" s="2" t="n">
        <x:f>IF(Y$6="","",COUNTIF(Y8:Y17,"日"))</x:f>
        <x:v>0</x:v>
      </x:c>
      <x:c r="Z21" s="2" t="n">
        <x:f>IF(Z$6="","",COUNTIF(Z8:Z17,"日"))</x:f>
        <x:v>0</x:v>
      </x:c>
      <x:c r="AA21" s="2" t="n">
        <x:f>IF(AA$6="","",COUNTIF(AA8:AA17,"日"))</x:f>
        <x:v>0</x:v>
      </x:c>
      <x:c r="AB21" s="2" t="n">
        <x:f>IF(AB$6="","",COUNTIF(AB8:AB17,"日"))</x:f>
        <x:v>0</x:v>
      </x:c>
      <x:c r="AC21" s="2" t="n">
        <x:f>IF(AC$6="","",COUNTIF(AC8:AC17,"日"))</x:f>
        <x:v>0</x:v>
      </x:c>
      <x:c r="AD21" s="2" t="n">
        <x:f>IF(AD$6="","",COUNTIF(AD8:AD17,"日"))</x:f>
        <x:v>0</x:v>
      </x:c>
      <x:c r="AE21" s="2" t="n">
        <x:f>IF(AE$6="","",COUNTIF(AE8:AE17,"日"))</x:f>
        <x:v>0</x:v>
      </x:c>
      <x:c r="AF21" s="2" t="str">
        <x:f>IF(AF$6="","",COUNTIF(AF8:AF17,"日"))</x:f>
      </x:c>
      <x:c r="AG21" s="2"/>
      <x:c r="AH21" s="2"/>
      <x:c r="AI21" s="2"/>
    </x:row>
    <x:row r="22" ht="24" customHeight="1">
      <x:c r="A22" s="2" t="str">
        <x:v>遅番の人数</x:v>
      </x:c>
      <x:c r="B22" s="2" t="n">
        <x:f>IF(B$6="","",COUNTIF(B8:B17,"遅"))</x:f>
        <x:v>2</x:v>
      </x:c>
      <x:c r="C22" s="2" t="n">
        <x:f>IF(C$6="","",COUNTIF(C8:C17,"遅"))</x:f>
        <x:v>2</x:v>
      </x:c>
      <x:c r="D22" s="2" t="n">
        <x:f>IF(D$6="","",COUNTIF(D8:D17,"遅"))</x:f>
        <x:v>2</x:v>
      </x:c>
      <x:c r="E22" s="2" t="n">
        <x:f>IF(E$6="","",COUNTIF(E8:E17,"遅"))</x:f>
        <x:v>2</x:v>
      </x:c>
      <x:c r="F22" s="2" t="n">
        <x:f>IF(F$6="","",COUNTIF(F8:F17,"遅"))</x:f>
        <x:v>2</x:v>
      </x:c>
      <x:c r="G22" s="2" t="n">
        <x:f>IF(G$6="","",COUNTIF(G8:G17,"遅"))</x:f>
        <x:v>2</x:v>
      </x:c>
      <x:c r="H22" s="2" t="n">
        <x:f>IF(H$6="","",COUNTIF(H8:H17,"遅"))</x:f>
        <x:v>2</x:v>
      </x:c>
      <x:c r="I22" s="2" t="n">
        <x:f>IF(I$6="","",COUNTIF(I8:I17,"遅"))</x:f>
        <x:v>0</x:v>
      </x:c>
      <x:c r="J22" s="2" t="n">
        <x:f>IF(J$6="","",COUNTIF(J8:J17,"遅"))</x:f>
        <x:v>0</x:v>
      </x:c>
      <x:c r="K22" s="2" t="n">
        <x:f>IF(K$6="","",COUNTIF(K8:K17,"遅"))</x:f>
        <x:v>0</x:v>
      </x:c>
      <x:c r="L22" s="2" t="n">
        <x:f>IF(L$6="","",COUNTIF(L8:L17,"遅"))</x:f>
        <x:v>0</x:v>
      </x:c>
      <x:c r="M22" s="2" t="n">
        <x:f>IF(M$6="","",COUNTIF(M8:M17,"遅"))</x:f>
        <x:v>0</x:v>
      </x:c>
      <x:c r="N22" s="2" t="n">
        <x:f>IF(N$6="","",COUNTIF(N8:N17,"遅"))</x:f>
        <x:v>0</x:v>
      </x:c>
      <x:c r="O22" s="2" t="n">
        <x:f>IF(O$6="","",COUNTIF(O8:O17,"遅"))</x:f>
        <x:v>0</x:v>
      </x:c>
      <x:c r="P22" s="2" t="n">
        <x:f>IF(P$6="","",COUNTIF(P8:P17,"遅"))</x:f>
        <x:v>0</x:v>
      </x:c>
      <x:c r="Q22" s="2" t="n">
        <x:f>IF(Q$6="","",COUNTIF(Q8:Q17,"遅"))</x:f>
        <x:v>0</x:v>
      </x:c>
      <x:c r="R22" s="2" t="n">
        <x:f>IF(R$6="","",COUNTIF(R8:R17,"遅"))</x:f>
        <x:v>0</x:v>
      </x:c>
      <x:c r="S22" s="2" t="n">
        <x:f>IF(S$6="","",COUNTIF(S8:S17,"遅"))</x:f>
        <x:v>0</x:v>
      </x:c>
      <x:c r="T22" s="2" t="n">
        <x:f>IF(T$6="","",COUNTIF(T8:T17,"遅"))</x:f>
        <x:v>0</x:v>
      </x:c>
      <x:c r="U22" s="2" t="n">
        <x:f>IF(U$6="","",COUNTIF(U8:U17,"遅"))</x:f>
        <x:v>0</x:v>
      </x:c>
      <x:c r="V22" s="2" t="n">
        <x:f>IF(V$6="","",COUNTIF(V8:V17,"遅"))</x:f>
        <x:v>0</x:v>
      </x:c>
      <x:c r="W22" s="2" t="n">
        <x:f>IF(W$6="","",COUNTIF(W8:W17,"遅"))</x:f>
        <x:v>0</x:v>
      </x:c>
      <x:c r="X22" s="2" t="n">
        <x:f>IF(X$6="","",COUNTIF(X8:X17,"遅"))</x:f>
        <x:v>0</x:v>
      </x:c>
      <x:c r="Y22" s="2" t="n">
        <x:f>IF(Y$6="","",COUNTIF(Y8:Y17,"遅"))</x:f>
        <x:v>0</x:v>
      </x:c>
      <x:c r="Z22" s="2" t="n">
        <x:f>IF(Z$6="","",COUNTIF(Z8:Z17,"遅"))</x:f>
        <x:v>0</x:v>
      </x:c>
      <x:c r="AA22" s="2" t="n">
        <x:f>IF(AA$6="","",COUNTIF(AA8:AA17,"遅"))</x:f>
        <x:v>0</x:v>
      </x:c>
      <x:c r="AB22" s="2" t="n">
        <x:f>IF(AB$6="","",COUNTIF(AB8:AB17,"遅"))</x:f>
        <x:v>0</x:v>
      </x:c>
      <x:c r="AC22" s="2" t="n">
        <x:f>IF(AC$6="","",COUNTIF(AC8:AC17,"遅"))</x:f>
        <x:v>0</x:v>
      </x:c>
      <x:c r="AD22" s="2" t="n">
        <x:f>IF(AD$6="","",COUNTIF(AD8:AD17,"遅"))</x:f>
        <x:v>0</x:v>
      </x:c>
      <x:c r="AE22" s="2" t="n">
        <x:f>IF(AE$6="","",COUNTIF(AE8:AE17,"遅"))</x:f>
        <x:v>0</x:v>
      </x:c>
      <x:c r="AF22" s="2" t="str">
        <x:f>IF(AF$6="","",COUNTIF(AF8:AF17,"遅"))</x:f>
      </x:c>
      <x:c r="AG22" s="2"/>
      <x:c r="AH22" s="2"/>
      <x:c r="AI22" s="2"/>
    </x:row>
    <x:row r="23" ht="24" customHeight="1">
      <x:c r="A23" s="2" t="str">
        <x:v>勤務人数 合計</x:v>
      </x:c>
      <x:c r="B23" s="2" t="n">
        <x:f>IF(B$6="","",SUM(B20:B22))</x:f>
        <x:v>7</x:v>
      </x:c>
      <x:c r="C23" s="2" t="n">
        <x:f>IF(C$6="","",SUM(C20:C22))</x:f>
        <x:v>7</x:v>
      </x:c>
      <x:c r="D23" s="2" t="n">
        <x:f>IF(D$6="","",SUM(D20:D22))</x:f>
        <x:v>7</x:v>
      </x:c>
      <x:c r="E23" s="2" t="n">
        <x:f>IF(E$6="","",SUM(E20:E22))</x:f>
        <x:v>7</x:v>
      </x:c>
      <x:c r="F23" s="2" t="n">
        <x:f>IF(F$6="","",SUM(F20:F22))</x:f>
        <x:v>7</x:v>
      </x:c>
      <x:c r="G23" s="2" t="n">
        <x:f>IF(G$6="","",SUM(G20:G22))</x:f>
        <x:v>7</x:v>
      </x:c>
      <x:c r="H23" s="2" t="n">
        <x:f>IF(H$6="","",SUM(H20:H22))</x:f>
        <x:v>7</x:v>
      </x:c>
      <x:c r="I23" s="2" t="n">
        <x:f>IF(I$6="","",SUM(I20:I22))</x:f>
        <x:v>0</x:v>
      </x:c>
      <x:c r="J23" s="2" t="n">
        <x:f>IF(J$6="","",SUM(J20:J22))</x:f>
        <x:v>0</x:v>
      </x:c>
      <x:c r="K23" s="2" t="n">
        <x:f>IF(K$6="","",SUM(K20:K22))</x:f>
        <x:v>0</x:v>
      </x:c>
      <x:c r="L23" s="2" t="n">
        <x:f>IF(L$6="","",SUM(L20:L22))</x:f>
        <x:v>0</x:v>
      </x:c>
      <x:c r="M23" s="2" t="n">
        <x:f>IF(M$6="","",SUM(M20:M22))</x:f>
        <x:v>0</x:v>
      </x:c>
      <x:c r="N23" s="2" t="n">
        <x:f>IF(N$6="","",SUM(N20:N22))</x:f>
        <x:v>0</x:v>
      </x:c>
      <x:c r="O23" s="2" t="n">
        <x:f>IF(O$6="","",SUM(O20:O22))</x:f>
        <x:v>0</x:v>
      </x:c>
      <x:c r="P23" s="2" t="n">
        <x:f>IF(P$6="","",SUM(P20:P22))</x:f>
        <x:v>0</x:v>
      </x:c>
      <x:c r="Q23" s="2" t="n">
        <x:f>IF(Q$6="","",SUM(Q20:Q22))</x:f>
        <x:v>0</x:v>
      </x:c>
      <x:c r="R23" s="2" t="n">
        <x:f>IF(R$6="","",SUM(R20:R22))</x:f>
        <x:v>0</x:v>
      </x:c>
      <x:c r="S23" s="2" t="n">
        <x:f>IF(S$6="","",SUM(S20:S22))</x:f>
        <x:v>0</x:v>
      </x:c>
      <x:c r="T23" s="2" t="n">
        <x:f>IF(T$6="","",SUM(T20:T22))</x:f>
        <x:v>0</x:v>
      </x:c>
      <x:c r="U23" s="2" t="n">
        <x:f>IF(U$6="","",SUM(U20:U22))</x:f>
        <x:v>0</x:v>
      </x:c>
      <x:c r="V23" s="2" t="n">
        <x:f>IF(V$6="","",SUM(V20:V22))</x:f>
        <x:v>0</x:v>
      </x:c>
      <x:c r="W23" s="2" t="n">
        <x:f>IF(W$6="","",SUM(W20:W22))</x:f>
        <x:v>0</x:v>
      </x:c>
      <x:c r="X23" s="2" t="n">
        <x:f>IF(X$6="","",SUM(X20:X22))</x:f>
        <x:v>0</x:v>
      </x:c>
      <x:c r="Y23" s="2" t="n">
        <x:f>IF(Y$6="","",SUM(Y20:Y22))</x:f>
        <x:v>0</x:v>
      </x:c>
      <x:c r="Z23" s="2" t="n">
        <x:f>IF(Z$6="","",SUM(Z20:Z22))</x:f>
        <x:v>0</x:v>
      </x:c>
      <x:c r="AA23" s="2" t="n">
        <x:f>IF(AA$6="","",SUM(AA20:AA22))</x:f>
        <x:v>0</x:v>
      </x:c>
      <x:c r="AB23" s="2" t="n">
        <x:f>IF(AB$6="","",SUM(AB20:AB22))</x:f>
        <x:v>0</x:v>
      </x:c>
      <x:c r="AC23" s="2" t="n">
        <x:f>IF(AC$6="","",SUM(AC20:AC22))</x:f>
        <x:v>0</x:v>
      </x:c>
      <x:c r="AD23" s="2" t="n">
        <x:f>IF(AD$6="","",SUM(AD20:AD22))</x:f>
        <x:v>0</x:v>
      </x:c>
      <x:c r="AE23" s="2" t="n">
        <x:f>IF(AE$6="","",SUM(AE20:AE22))</x:f>
        <x:v>0</x:v>
      </x:c>
      <x:c r="AF23" s="2" t="str">
        <x:f>IF(AF$6="","",SUM(AF20:AF22))</x:f>
      </x:c>
      <x:c r="AG23" s="2"/>
      <x:c r="AH23" s="2"/>
      <x:c r="AI23" s="2"/>
    </x:row>
    <x:row r="24" ht="24" customHeight="1">
      <x:c r="A24" s="2" t="str">
        <x:v>必要人数｜早</x:v>
      </x:c>
      <x:c r="B24" s="7" t="n">
        <x:v>2</x:v>
      </x:c>
      <x:c r="C24" s="7" t="n">
        <x:v>2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</x:v>
      </x:c>
      <x:c r="I24" s="7" t="n">
        <x:v>2</x:v>
      </x:c>
      <x:c r="J24" s="7" t="n">
        <x:v>2</x:v>
      </x:c>
      <x:c r="K24" s="7" t="n">
        <x:v>2</x:v>
      </x:c>
      <x:c r="L24" s="7" t="n">
        <x:v>2</x:v>
      </x:c>
      <x:c r="M24" s="7" t="n">
        <x:v>2</x:v>
      </x:c>
      <x:c r="N24" s="7" t="n">
        <x:v>2</x:v>
      </x:c>
      <x:c r="O24" s="7" t="n">
        <x:v>2</x:v>
      </x:c>
      <x:c r="P24" s="7" t="n">
        <x:v>2</x:v>
      </x:c>
      <x:c r="Q24" s="7" t="n">
        <x:v>2</x:v>
      </x:c>
      <x:c r="R24" s="7" t="n">
        <x:v>2</x:v>
      </x:c>
      <x:c r="S24" s="7" t="n">
        <x:v>2</x:v>
      </x:c>
      <x:c r="T24" s="7" t="n">
        <x:v>2</x:v>
      </x:c>
      <x:c r="U24" s="7" t="n">
        <x:v>2</x:v>
      </x:c>
      <x:c r="V24" s="7" t="n">
        <x:v>2</x:v>
      </x:c>
      <x:c r="W24" s="7" t="n">
        <x:v>2</x:v>
      </x:c>
      <x:c r="X24" s="7" t="n">
        <x:v>2</x:v>
      </x:c>
      <x:c r="Y24" s="7" t="n">
        <x:v>2</x:v>
      </x:c>
      <x:c r="Z24" s="7" t="n">
        <x:v>2</x:v>
      </x:c>
      <x:c r="AA24" s="7" t="n">
        <x:v>2</x:v>
      </x:c>
      <x:c r="AB24" s="7" t="n">
        <x:v>2</x:v>
      </x:c>
      <x:c r="AC24" s="7" t="n">
        <x:v>2</x:v>
      </x:c>
      <x:c r="AD24" s="7" t="n">
        <x:v>2</x:v>
      </x:c>
      <x:c r="AE24" s="7" t="n">
        <x:v>2</x:v>
      </x:c>
      <x:c r="AF24" s="7" t="n">
        <x:v>2</x:v>
      </x:c>
      <x:c r="AG24" s="2"/>
      <x:c r="AH24" s="2"/>
      <x:c r="AI24" s="2"/>
    </x:row>
    <x:row r="25" ht="24" customHeight="1">
      <x:c r="A25" s="2" t="str">
        <x:v>必要人数｜日</x:v>
      </x:c>
      <x:c r="B25" s="7" t="n">
        <x:v>3</x:v>
      </x:c>
      <x:c r="C25" s="7" t="n">
        <x:v>3</x:v>
      </x:c>
      <x:c r="D25" s="7" t="n">
        <x:v>3</x:v>
      </x:c>
      <x:c r="E25" s="7" t="n">
        <x:v>3</x:v>
      </x:c>
      <x:c r="F25" s="7" t="n">
        <x:v>3</x:v>
      </x:c>
      <x:c r="G25" s="7" t="n">
        <x:v>3</x:v>
      </x:c>
      <x:c r="H25" s="7" t="n">
        <x:v>3</x:v>
      </x:c>
      <x:c r="I25" s="7" t="n">
        <x:v>3</x:v>
      </x:c>
      <x:c r="J25" s="7" t="n">
        <x:v>3</x:v>
      </x:c>
      <x:c r="K25" s="7" t="n">
        <x:v>3</x:v>
      </x:c>
      <x:c r="L25" s="7" t="n">
        <x:v>3</x:v>
      </x:c>
      <x:c r="M25" s="7" t="n">
        <x:v>3</x:v>
      </x:c>
      <x:c r="N25" s="7" t="n">
        <x:v>3</x:v>
      </x:c>
      <x:c r="O25" s="7" t="n">
        <x:v>3</x:v>
      </x:c>
      <x:c r="P25" s="7" t="n">
        <x:v>3</x:v>
      </x:c>
      <x:c r="Q25" s="7" t="n">
        <x:v>3</x:v>
      </x:c>
      <x:c r="R25" s="7" t="n">
        <x:v>3</x:v>
      </x:c>
      <x:c r="S25" s="7" t="n">
        <x:v>3</x:v>
      </x:c>
      <x:c r="T25" s="7" t="n">
        <x:v>3</x:v>
      </x:c>
      <x:c r="U25" s="7" t="n">
        <x:v>3</x:v>
      </x:c>
      <x:c r="V25" s="7" t="n">
        <x:v>3</x:v>
      </x:c>
      <x:c r="W25" s="7" t="n">
        <x:v>3</x:v>
      </x:c>
      <x:c r="X25" s="7" t="n">
        <x:v>3</x:v>
      </x:c>
      <x:c r="Y25" s="7" t="n">
        <x:v>3</x:v>
      </x:c>
      <x:c r="Z25" s="7" t="n">
        <x:v>3</x:v>
      </x:c>
      <x:c r="AA25" s="7" t="n">
        <x:v>3</x:v>
      </x:c>
      <x:c r="AB25" s="7" t="n">
        <x:v>3</x:v>
      </x:c>
      <x:c r="AC25" s="7" t="n">
        <x:v>3</x:v>
      </x:c>
      <x:c r="AD25" s="7" t="n">
        <x:v>3</x:v>
      </x:c>
      <x:c r="AE25" s="7" t="n">
        <x:v>3</x:v>
      </x:c>
      <x:c r="AF25" s="7" t="n">
        <x:v>3</x:v>
      </x:c>
      <x:c r="AG25" s="2"/>
      <x:c r="AH25" s="2"/>
      <x:c r="AI25" s="2"/>
    </x:row>
    <x:row r="26" ht="24" customHeight="1">
      <x:c r="A26" s="2" t="str">
        <x:v>必要人数｜遅</x:v>
      </x:c>
      <x:c r="B26" s="7" t="n">
        <x:v>2</x:v>
      </x:c>
      <x:c r="C26" s="7" t="n">
        <x:v>2</x:v>
      </x:c>
      <x:c r="D26" s="7" t="n">
        <x:v>2</x:v>
      </x:c>
      <x:c r="E26" s="7" t="n">
        <x:v>2</x:v>
      </x:c>
      <x:c r="F26" s="7" t="n">
        <x:v>2</x:v>
      </x:c>
      <x:c r="G26" s="7" t="n">
        <x:v>2</x:v>
      </x:c>
      <x:c r="H26" s="7" t="n">
        <x:v>2</x:v>
      </x:c>
      <x:c r="I26" s="7" t="n">
        <x:v>2</x:v>
      </x:c>
      <x:c r="J26" s="7" t="n">
        <x:v>2</x:v>
      </x:c>
      <x:c r="K26" s="7" t="n">
        <x:v>2</x:v>
      </x:c>
      <x:c r="L26" s="7" t="n">
        <x:v>2</x:v>
      </x:c>
      <x:c r="M26" s="7" t="n">
        <x:v>2</x:v>
      </x:c>
      <x:c r="N26" s="7" t="n">
        <x:v>2</x:v>
      </x:c>
      <x:c r="O26" s="7" t="n">
        <x:v>2</x:v>
      </x:c>
      <x:c r="P26" s="7" t="n">
        <x:v>2</x:v>
      </x:c>
      <x:c r="Q26" s="7" t="n">
        <x:v>2</x:v>
      </x:c>
      <x:c r="R26" s="7" t="n">
        <x:v>2</x:v>
      </x:c>
      <x:c r="S26" s="7" t="n">
        <x:v>2</x:v>
      </x:c>
      <x:c r="T26" s="7" t="n">
        <x:v>2</x:v>
      </x:c>
      <x:c r="U26" s="7" t="n">
        <x:v>2</x:v>
      </x:c>
      <x:c r="V26" s="7" t="n">
        <x:v>2</x:v>
      </x:c>
      <x:c r="W26" s="7" t="n">
        <x:v>2</x:v>
      </x:c>
      <x:c r="X26" s="7" t="n">
        <x:v>2</x:v>
      </x:c>
      <x:c r="Y26" s="7" t="n">
        <x:v>2</x:v>
      </x:c>
      <x:c r="Z26" s="7" t="n">
        <x:v>2</x:v>
      </x:c>
      <x:c r="AA26" s="7" t="n">
        <x:v>2</x:v>
      </x:c>
      <x:c r="AB26" s="7" t="n">
        <x:v>2</x:v>
      </x:c>
      <x:c r="AC26" s="7" t="n">
        <x:v>2</x:v>
      </x:c>
      <x:c r="AD26" s="7" t="n">
        <x:v>2</x:v>
      </x:c>
      <x:c r="AE26" s="7" t="n">
        <x:v>2</x:v>
      </x:c>
      <x:c r="AF26" s="7" t="n">
        <x:v>2</x:v>
      </x:c>
      <x:c r="AG26" s="2"/>
      <x:c r="AH26" s="2"/>
      <x:c r="AI26" s="2"/>
    </x:row>
    <x:row r="27" ht="24" customHeight="1">
      <x:c r="A27" s="2" t="str">
        <x:v>不足人数｜早</x:v>
      </x:c>
      <x:c r="B27" s="2" t="n">
        <x:f>IF(B$6="","",IF(ISNUMBER(B24),IF(AND(B24&gt;=0,INT(B24)=B24),MAX(0,B24-B20),"要設定"),"要設定"))</x:f>
        <x:v>0</x:v>
      </x:c>
      <x:c r="C27" s="2" t="n">
        <x:f>IF(C$6="","",IF(ISNUMBER(C24),IF(AND(C24&gt;=0,INT(C24)=C24),MAX(0,C24-C20),"要設定"),"要設定"))</x:f>
        <x:v>0</x:v>
      </x:c>
      <x:c r="D27" s="2" t="n">
        <x:f>IF(D$6="","",IF(ISNUMBER(D24),IF(AND(D24&gt;=0,INT(D24)=D24),MAX(0,D24-D20),"要設定"),"要設定"))</x:f>
        <x:v>0</x:v>
      </x:c>
      <x:c r="E27" s="2" t="n">
        <x:f>IF(E$6="","",IF(ISNUMBER(E24),IF(AND(E24&gt;=0,INT(E24)=E24),MAX(0,E24-E20),"要設定"),"要設定"))</x:f>
        <x:v>0</x:v>
      </x:c>
      <x:c r="F27" s="2" t="n">
        <x:f>IF(F$6="","",IF(ISNUMBER(F24),IF(AND(F24&gt;=0,INT(F24)=F24),MAX(0,F24-F20),"要設定"),"要設定"))</x:f>
        <x:v>0</x:v>
      </x:c>
      <x:c r="G27" s="2" t="n">
        <x:f>IF(G$6="","",IF(ISNUMBER(G24),IF(AND(G24&gt;=0,INT(G24)=G24),MAX(0,G24-G20),"要設定"),"要設定"))</x:f>
        <x:v>0</x:v>
      </x:c>
      <x:c r="H27" s="2" t="n">
        <x:f>IF(H$6="","",IF(ISNUMBER(H24),IF(AND(H24&gt;=0,INT(H24)=H24),MAX(0,H24-H20),"要設定"),"要設定"))</x:f>
        <x:v>0</x:v>
      </x:c>
      <x:c r="I27" s="2" t="n">
        <x:f>IF(I$6="","",IF(ISNUMBER(I24),IF(AND(I24&gt;=0,INT(I24)=I24),MAX(0,I24-I20),"要設定"),"要設定"))</x:f>
        <x:v>2</x:v>
      </x:c>
      <x:c r="J27" s="2" t="n">
        <x:f>IF(J$6="","",IF(ISNUMBER(J24),IF(AND(J24&gt;=0,INT(J24)=J24),MAX(0,J24-J20),"要設定"),"要設定"))</x:f>
        <x:v>2</x:v>
      </x:c>
      <x:c r="K27" s="2" t="n">
        <x:f>IF(K$6="","",IF(ISNUMBER(K24),IF(AND(K24&gt;=0,INT(K24)=K24),MAX(0,K24-K20),"要設定"),"要設定"))</x:f>
        <x:v>2</x:v>
      </x:c>
      <x:c r="L27" s="2" t="n">
        <x:f>IF(L$6="","",IF(ISNUMBER(L24),IF(AND(L24&gt;=0,INT(L24)=L24),MAX(0,L24-L20),"要設定"),"要設定"))</x:f>
        <x:v>2</x:v>
      </x:c>
      <x:c r="M27" s="2" t="n">
        <x:f>IF(M$6="","",IF(ISNUMBER(M24),IF(AND(M24&gt;=0,INT(M24)=M24),MAX(0,M24-M20),"要設定"),"要設定"))</x:f>
        <x:v>2</x:v>
      </x:c>
      <x:c r="N27" s="2" t="n">
        <x:f>IF(N$6="","",IF(ISNUMBER(N24),IF(AND(N24&gt;=0,INT(N24)=N24),MAX(0,N24-N20),"要設定"),"要設定"))</x:f>
        <x:v>2</x:v>
      </x:c>
      <x:c r="O27" s="2" t="n">
        <x:f>IF(O$6="","",IF(ISNUMBER(O24),IF(AND(O24&gt;=0,INT(O24)=O24),MAX(0,O24-O20),"要設定"),"要設定"))</x:f>
        <x:v>2</x:v>
      </x:c>
      <x:c r="P27" s="2" t="n">
        <x:f>IF(P$6="","",IF(ISNUMBER(P24),IF(AND(P24&gt;=0,INT(P24)=P24),MAX(0,P24-P20),"要設定"),"要設定"))</x:f>
        <x:v>2</x:v>
      </x:c>
      <x:c r="Q27" s="2" t="n">
        <x:f>IF(Q$6="","",IF(ISNUMBER(Q24),IF(AND(Q24&gt;=0,INT(Q24)=Q24),MAX(0,Q24-Q20),"要設定"),"要設定"))</x:f>
        <x:v>2</x:v>
      </x:c>
      <x:c r="R27" s="2" t="n">
        <x:f>IF(R$6="","",IF(ISNUMBER(R24),IF(AND(R24&gt;=0,INT(R24)=R24),MAX(0,R24-R20),"要設定"),"要設定"))</x:f>
        <x:v>2</x:v>
      </x:c>
      <x:c r="S27" s="2" t="n">
        <x:f>IF(S$6="","",IF(ISNUMBER(S24),IF(AND(S24&gt;=0,INT(S24)=S24),MAX(0,S24-S20),"要設定"),"要設定"))</x:f>
        <x:v>2</x:v>
      </x:c>
      <x:c r="T27" s="2" t="n">
        <x:f>IF(T$6="","",IF(ISNUMBER(T24),IF(AND(T24&gt;=0,INT(T24)=T24),MAX(0,T24-T20),"要設定"),"要設定"))</x:f>
        <x:v>2</x:v>
      </x:c>
      <x:c r="U27" s="2" t="n">
        <x:f>IF(U$6="","",IF(ISNUMBER(U24),IF(AND(U24&gt;=0,INT(U24)=U24),MAX(0,U24-U20),"要設定"),"要設定"))</x:f>
        <x:v>2</x:v>
      </x:c>
      <x:c r="V27" s="2" t="n">
        <x:f>IF(V$6="","",IF(ISNUMBER(V24),IF(AND(V24&gt;=0,INT(V24)=V24),MAX(0,V24-V20),"要設定"),"要設定"))</x:f>
        <x:v>2</x:v>
      </x:c>
      <x:c r="W27" s="2" t="n">
        <x:f>IF(W$6="","",IF(ISNUMBER(W24),IF(AND(W24&gt;=0,INT(W24)=W24),MAX(0,W24-W20),"要設定"),"要設定"))</x:f>
        <x:v>2</x:v>
      </x:c>
      <x:c r="X27" s="2" t="n">
        <x:f>IF(X$6="","",IF(ISNUMBER(X24),IF(AND(X24&gt;=0,INT(X24)=X24),MAX(0,X24-X20),"要設定"),"要設定"))</x:f>
        <x:v>2</x:v>
      </x:c>
      <x:c r="Y27" s="2" t="n">
        <x:f>IF(Y$6="","",IF(ISNUMBER(Y24),IF(AND(Y24&gt;=0,INT(Y24)=Y24),MAX(0,Y24-Y20),"要設定"),"要設定"))</x:f>
        <x:v>2</x:v>
      </x:c>
      <x:c r="Z27" s="2" t="n">
        <x:f>IF(Z$6="","",IF(ISNUMBER(Z24),IF(AND(Z24&gt;=0,INT(Z24)=Z24),MAX(0,Z24-Z20),"要設定"),"要設定"))</x:f>
        <x:v>2</x:v>
      </x:c>
      <x:c r="AA27" s="2" t="n">
        <x:f>IF(AA$6="","",IF(ISNUMBER(AA24),IF(AND(AA24&gt;=0,INT(AA24)=AA24),MAX(0,AA24-AA20),"要設定"),"要設定"))</x:f>
        <x:v>2</x:v>
      </x:c>
      <x:c r="AB27" s="2" t="n">
        <x:f>IF(AB$6="","",IF(ISNUMBER(AB24),IF(AND(AB24&gt;=0,INT(AB24)=AB24),MAX(0,AB24-AB20),"要設定"),"要設定"))</x:f>
        <x:v>2</x:v>
      </x:c>
      <x:c r="AC27" s="2" t="n">
        <x:f>IF(AC$6="","",IF(ISNUMBER(AC24),IF(AND(AC24&gt;=0,INT(AC24)=AC24),MAX(0,AC24-AC20),"要設定"),"要設定"))</x:f>
        <x:v>2</x:v>
      </x:c>
      <x:c r="AD27" s="2" t="n">
        <x:f>IF(AD$6="","",IF(ISNUMBER(AD24),IF(AND(AD24&gt;=0,INT(AD24)=AD24),MAX(0,AD24-AD20),"要設定"),"要設定"))</x:f>
        <x:v>2</x:v>
      </x:c>
      <x:c r="AE27" s="2" t="n">
        <x:f>IF(AE$6="","",IF(ISNUMBER(AE24),IF(AND(AE24&gt;=0,INT(AE24)=AE24),MAX(0,AE24-AE20),"要設定"),"要設定"))</x:f>
        <x:v>2</x:v>
      </x:c>
      <x:c r="AF27" s="2" t="str">
        <x:f>IF(AF$6="","",IF(ISNUMBER(AF24),IF(AND(AF24&gt;=0,INT(AF24)=AF24),MAX(0,AF24-AF20),"要設定"),"要設定"))</x:f>
      </x:c>
      <x:c r="AG27" s="2"/>
      <x:c r="AH27" s="2"/>
      <x:c r="AI27" s="2"/>
    </x:row>
    <x:row r="28" ht="24" customHeight="1">
      <x:c r="A28" s="2" t="str">
        <x:v>不足人数｜日</x:v>
      </x:c>
      <x:c r="B28" s="2" t="n">
        <x:f>IF(B$6="","",IF(ISNUMBER(B25),IF(AND(B25&gt;=0,INT(B25)=B25),MAX(0,B25-B21),"要設定"),"要設定"))</x:f>
        <x:v>0</x:v>
      </x:c>
      <x:c r="C28" s="2" t="n">
        <x:f>IF(C$6="","",IF(ISNUMBER(C25),IF(AND(C25&gt;=0,INT(C25)=C25),MAX(0,C25-C21),"要設定"),"要設定"))</x:f>
        <x:v>0</x:v>
      </x:c>
      <x:c r="D28" s="2" t="n">
        <x:f>IF(D$6="","",IF(ISNUMBER(D25),IF(AND(D25&gt;=0,INT(D25)=D25),MAX(0,D25-D21),"要設定"),"要設定"))</x:f>
        <x:v>0</x:v>
      </x:c>
      <x:c r="E28" s="2" t="n">
        <x:f>IF(E$6="","",IF(ISNUMBER(E25),IF(AND(E25&gt;=0,INT(E25)=E25),MAX(0,E25-E21),"要設定"),"要設定"))</x:f>
        <x:v>0</x:v>
      </x:c>
      <x:c r="F28" s="2" t="n">
        <x:f>IF(F$6="","",IF(ISNUMBER(F25),IF(AND(F25&gt;=0,INT(F25)=F25),MAX(0,F25-F21),"要設定"),"要設定"))</x:f>
        <x:v>0</x:v>
      </x:c>
      <x:c r="G28" s="2" t="n">
        <x:f>IF(G$6="","",IF(ISNUMBER(G25),IF(AND(G25&gt;=0,INT(G25)=G25),MAX(0,G25-G21),"要設定"),"要設定"))</x:f>
        <x:v>0</x:v>
      </x:c>
      <x:c r="H28" s="2" t="n">
        <x:f>IF(H$6="","",IF(ISNUMBER(H25),IF(AND(H25&gt;=0,INT(H25)=H25),MAX(0,H25-H21),"要設定"),"要設定"))</x:f>
        <x:v>0</x:v>
      </x:c>
      <x:c r="I28" s="2" t="n">
        <x:f>IF(I$6="","",IF(ISNUMBER(I25),IF(AND(I25&gt;=0,INT(I25)=I25),MAX(0,I25-I21),"要設定"),"要設定"))</x:f>
        <x:v>3</x:v>
      </x:c>
      <x:c r="J28" s="2" t="n">
        <x:f>IF(J$6="","",IF(ISNUMBER(J25),IF(AND(J25&gt;=0,INT(J25)=J25),MAX(0,J25-J21),"要設定"),"要設定"))</x:f>
        <x:v>3</x:v>
      </x:c>
      <x:c r="K28" s="2" t="n">
        <x:f>IF(K$6="","",IF(ISNUMBER(K25),IF(AND(K25&gt;=0,INT(K25)=K25),MAX(0,K25-K21),"要設定"),"要設定"))</x:f>
        <x:v>3</x:v>
      </x:c>
      <x:c r="L28" s="2" t="n">
        <x:f>IF(L$6="","",IF(ISNUMBER(L25),IF(AND(L25&gt;=0,INT(L25)=L25),MAX(0,L25-L21),"要設定"),"要設定"))</x:f>
        <x:v>3</x:v>
      </x:c>
      <x:c r="M28" s="2" t="n">
        <x:f>IF(M$6="","",IF(ISNUMBER(M25),IF(AND(M25&gt;=0,INT(M25)=M25),MAX(0,M25-M21),"要設定"),"要設定"))</x:f>
        <x:v>3</x:v>
      </x:c>
      <x:c r="N28" s="2" t="n">
        <x:f>IF(N$6="","",IF(ISNUMBER(N25),IF(AND(N25&gt;=0,INT(N25)=N25),MAX(0,N25-N21),"要設定"),"要設定"))</x:f>
        <x:v>3</x:v>
      </x:c>
      <x:c r="O28" s="2" t="n">
        <x:f>IF(O$6="","",IF(ISNUMBER(O25),IF(AND(O25&gt;=0,INT(O25)=O25),MAX(0,O25-O21),"要設定"),"要設定"))</x:f>
        <x:v>3</x:v>
      </x:c>
      <x:c r="P28" s="2" t="n">
        <x:f>IF(P$6="","",IF(ISNUMBER(P25),IF(AND(P25&gt;=0,INT(P25)=P25),MAX(0,P25-P21),"要設定"),"要設定"))</x:f>
        <x:v>3</x:v>
      </x:c>
      <x:c r="Q28" s="2" t="n">
        <x:f>IF(Q$6="","",IF(ISNUMBER(Q25),IF(AND(Q25&gt;=0,INT(Q25)=Q25),MAX(0,Q25-Q21),"要設定"),"要設定"))</x:f>
        <x:v>3</x:v>
      </x:c>
      <x:c r="R28" s="2" t="n">
        <x:f>IF(R$6="","",IF(ISNUMBER(R25),IF(AND(R25&gt;=0,INT(R25)=R25),MAX(0,R25-R21),"要設定"),"要設定"))</x:f>
        <x:v>3</x:v>
      </x:c>
      <x:c r="S28" s="2" t="n">
        <x:f>IF(S$6="","",IF(ISNUMBER(S25),IF(AND(S25&gt;=0,INT(S25)=S25),MAX(0,S25-S21),"要設定"),"要設定"))</x:f>
        <x:v>3</x:v>
      </x:c>
      <x:c r="T28" s="2" t="n">
        <x:f>IF(T$6="","",IF(ISNUMBER(T25),IF(AND(T25&gt;=0,INT(T25)=T25),MAX(0,T25-T21),"要設定"),"要設定"))</x:f>
        <x:v>3</x:v>
      </x:c>
      <x:c r="U28" s="2" t="n">
        <x:f>IF(U$6="","",IF(ISNUMBER(U25),IF(AND(U25&gt;=0,INT(U25)=U25),MAX(0,U25-U21),"要設定"),"要設定"))</x:f>
        <x:v>3</x:v>
      </x:c>
      <x:c r="V28" s="2" t="n">
        <x:f>IF(V$6="","",IF(ISNUMBER(V25),IF(AND(V25&gt;=0,INT(V25)=V25),MAX(0,V25-V21),"要設定"),"要設定"))</x:f>
        <x:v>3</x:v>
      </x:c>
      <x:c r="W28" s="2" t="n">
        <x:f>IF(W$6="","",IF(ISNUMBER(W25),IF(AND(W25&gt;=0,INT(W25)=W25),MAX(0,W25-W21),"要設定"),"要設定"))</x:f>
        <x:v>3</x:v>
      </x:c>
      <x:c r="X28" s="2" t="n">
        <x:f>IF(X$6="","",IF(ISNUMBER(X25),IF(AND(X25&gt;=0,INT(X25)=X25),MAX(0,X25-X21),"要設定"),"要設定"))</x:f>
        <x:v>3</x:v>
      </x:c>
      <x:c r="Y28" s="2" t="n">
        <x:f>IF(Y$6="","",IF(ISNUMBER(Y25),IF(AND(Y25&gt;=0,INT(Y25)=Y25),MAX(0,Y25-Y21),"要設定"),"要設定"))</x:f>
        <x:v>3</x:v>
      </x:c>
      <x:c r="Z28" s="2" t="n">
        <x:f>IF(Z$6="","",IF(ISNUMBER(Z25),IF(AND(Z25&gt;=0,INT(Z25)=Z25),MAX(0,Z25-Z21),"要設定"),"要設定"))</x:f>
        <x:v>3</x:v>
      </x:c>
      <x:c r="AA28" s="2" t="n">
        <x:f>IF(AA$6="","",IF(ISNUMBER(AA25),IF(AND(AA25&gt;=0,INT(AA25)=AA25),MAX(0,AA25-AA21),"要設定"),"要設定"))</x:f>
        <x:v>3</x:v>
      </x:c>
      <x:c r="AB28" s="2" t="n">
        <x:f>IF(AB$6="","",IF(ISNUMBER(AB25),IF(AND(AB25&gt;=0,INT(AB25)=AB25),MAX(0,AB25-AB21),"要設定"),"要設定"))</x:f>
        <x:v>3</x:v>
      </x:c>
      <x:c r="AC28" s="2" t="n">
        <x:f>IF(AC$6="","",IF(ISNUMBER(AC25),IF(AND(AC25&gt;=0,INT(AC25)=AC25),MAX(0,AC25-AC21),"要設定"),"要設定"))</x:f>
        <x:v>3</x:v>
      </x:c>
      <x:c r="AD28" s="2" t="n">
        <x:f>IF(AD$6="","",IF(ISNUMBER(AD25),IF(AND(AD25&gt;=0,INT(AD25)=AD25),MAX(0,AD25-AD21),"要設定"),"要設定"))</x:f>
        <x:v>3</x:v>
      </x:c>
      <x:c r="AE28" s="2" t="n">
        <x:f>IF(AE$6="","",IF(ISNUMBER(AE25),IF(AND(AE25&gt;=0,INT(AE25)=AE25),MAX(0,AE25-AE21),"要設定"),"要設定"))</x:f>
        <x:v>3</x:v>
      </x:c>
      <x:c r="AF28" s="2" t="str">
        <x:f>IF(AF$6="","",IF(ISNUMBER(AF25),IF(AND(AF25&gt;=0,INT(AF25)=AF25),MAX(0,AF25-AF21),"要設定"),"要設定"))</x:f>
      </x:c>
      <x:c r="AG28" s="2"/>
      <x:c r="AH28" s="2"/>
      <x:c r="AI28" s="2"/>
    </x:row>
    <x:row r="29" ht="24" customHeight="1">
      <x:c r="A29" s="2" t="str">
        <x:v>不足人数｜遅</x:v>
      </x:c>
      <x:c r="B29" s="2" t="n">
        <x:f>IF(B$6="","",IF(ISNUMBER(B26),IF(AND(B26&gt;=0,INT(B26)=B26),MAX(0,B26-B22),"要設定"),"要設定"))</x:f>
        <x:v>0</x:v>
      </x:c>
      <x:c r="C29" s="2" t="n">
        <x:f>IF(C$6="","",IF(ISNUMBER(C26),IF(AND(C26&gt;=0,INT(C26)=C26),MAX(0,C26-C22),"要設定"),"要設定"))</x:f>
        <x:v>0</x:v>
      </x:c>
      <x:c r="D29" s="2" t="n">
        <x:f>IF(D$6="","",IF(ISNUMBER(D26),IF(AND(D26&gt;=0,INT(D26)=D26),MAX(0,D26-D22),"要設定"),"要設定"))</x:f>
        <x:v>0</x:v>
      </x:c>
      <x:c r="E29" s="2" t="n">
        <x:f>IF(E$6="","",IF(ISNUMBER(E26),IF(AND(E26&gt;=0,INT(E26)=E26),MAX(0,E26-E22),"要設定"),"要設定"))</x:f>
        <x:v>0</x:v>
      </x:c>
      <x:c r="F29" s="2" t="n">
        <x:f>IF(F$6="","",IF(ISNUMBER(F26),IF(AND(F26&gt;=0,INT(F26)=F26),MAX(0,F26-F22),"要設定"),"要設定"))</x:f>
        <x:v>0</x:v>
      </x:c>
      <x:c r="G29" s="2" t="n">
        <x:f>IF(G$6="","",IF(ISNUMBER(G26),IF(AND(G26&gt;=0,INT(G26)=G26),MAX(0,G26-G22),"要設定"),"要設定"))</x:f>
        <x:v>0</x:v>
      </x:c>
      <x:c r="H29" s="2" t="n">
        <x:f>IF(H$6="","",IF(ISNUMBER(H26),IF(AND(H26&gt;=0,INT(H26)=H26),MAX(0,H26-H22),"要設定"),"要設定"))</x:f>
        <x:v>0</x:v>
      </x:c>
      <x:c r="I29" s="2" t="n">
        <x:f>IF(I$6="","",IF(ISNUMBER(I26),IF(AND(I26&gt;=0,INT(I26)=I26),MAX(0,I26-I22),"要設定"),"要設定"))</x:f>
        <x:v>2</x:v>
      </x:c>
      <x:c r="J29" s="2" t="n">
        <x:f>IF(J$6="","",IF(ISNUMBER(J26),IF(AND(J26&gt;=0,INT(J26)=J26),MAX(0,J26-J22),"要設定"),"要設定"))</x:f>
        <x:v>2</x:v>
      </x:c>
      <x:c r="K29" s="2" t="n">
        <x:f>IF(K$6="","",IF(ISNUMBER(K26),IF(AND(K26&gt;=0,INT(K26)=K26),MAX(0,K26-K22),"要設定"),"要設定"))</x:f>
        <x:v>2</x:v>
      </x:c>
      <x:c r="L29" s="2" t="n">
        <x:f>IF(L$6="","",IF(ISNUMBER(L26),IF(AND(L26&gt;=0,INT(L26)=L26),MAX(0,L26-L22),"要設定"),"要設定"))</x:f>
        <x:v>2</x:v>
      </x:c>
      <x:c r="M29" s="2" t="n">
        <x:f>IF(M$6="","",IF(ISNUMBER(M26),IF(AND(M26&gt;=0,INT(M26)=M26),MAX(0,M26-M22),"要設定"),"要設定"))</x:f>
        <x:v>2</x:v>
      </x:c>
      <x:c r="N29" s="2" t="n">
        <x:f>IF(N$6="","",IF(ISNUMBER(N26),IF(AND(N26&gt;=0,INT(N26)=N26),MAX(0,N26-N22),"要設定"),"要設定"))</x:f>
        <x:v>2</x:v>
      </x:c>
      <x:c r="O29" s="2" t="n">
        <x:f>IF(O$6="","",IF(ISNUMBER(O26),IF(AND(O26&gt;=0,INT(O26)=O26),MAX(0,O26-O22),"要設定"),"要設定"))</x:f>
        <x:v>2</x:v>
      </x:c>
      <x:c r="P29" s="2" t="n">
        <x:f>IF(P$6="","",IF(ISNUMBER(P26),IF(AND(P26&gt;=0,INT(P26)=P26),MAX(0,P26-P22),"要設定"),"要設定"))</x:f>
        <x:v>2</x:v>
      </x:c>
      <x:c r="Q29" s="2" t="n">
        <x:f>IF(Q$6="","",IF(ISNUMBER(Q26),IF(AND(Q26&gt;=0,INT(Q26)=Q26),MAX(0,Q26-Q22),"要設定"),"要設定"))</x:f>
        <x:v>2</x:v>
      </x:c>
      <x:c r="R29" s="2" t="n">
        <x:f>IF(R$6="","",IF(ISNUMBER(R26),IF(AND(R26&gt;=0,INT(R26)=R26),MAX(0,R26-R22),"要設定"),"要設定"))</x:f>
        <x:v>2</x:v>
      </x:c>
      <x:c r="S29" s="2" t="n">
        <x:f>IF(S$6="","",IF(ISNUMBER(S26),IF(AND(S26&gt;=0,INT(S26)=S26),MAX(0,S26-S22),"要設定"),"要設定"))</x:f>
        <x:v>2</x:v>
      </x:c>
      <x:c r="T29" s="2" t="n">
        <x:f>IF(T$6="","",IF(ISNUMBER(T26),IF(AND(T26&gt;=0,INT(T26)=T26),MAX(0,T26-T22),"要設定"),"要設定"))</x:f>
        <x:v>2</x:v>
      </x:c>
      <x:c r="U29" s="2" t="n">
        <x:f>IF(U$6="","",IF(ISNUMBER(U26),IF(AND(U26&gt;=0,INT(U26)=U26),MAX(0,U26-U22),"要設定"),"要設定"))</x:f>
        <x:v>2</x:v>
      </x:c>
      <x:c r="V29" s="2" t="n">
        <x:f>IF(V$6="","",IF(ISNUMBER(V26),IF(AND(V26&gt;=0,INT(V26)=V26),MAX(0,V26-V22),"要設定"),"要設定"))</x:f>
        <x:v>2</x:v>
      </x:c>
      <x:c r="W29" s="2" t="n">
        <x:f>IF(W$6="","",IF(ISNUMBER(W26),IF(AND(W26&gt;=0,INT(W26)=W26),MAX(0,W26-W22),"要設定"),"要設定"))</x:f>
        <x:v>2</x:v>
      </x:c>
      <x:c r="X29" s="2" t="n">
        <x:f>IF(X$6="","",IF(ISNUMBER(X26),IF(AND(X26&gt;=0,INT(X26)=X26),MAX(0,X26-X22),"要設定"),"要設定"))</x:f>
        <x:v>2</x:v>
      </x:c>
      <x:c r="Y29" s="2" t="n">
        <x:f>IF(Y$6="","",IF(ISNUMBER(Y26),IF(AND(Y26&gt;=0,INT(Y26)=Y26),MAX(0,Y26-Y22),"要設定"),"要設定"))</x:f>
        <x:v>2</x:v>
      </x:c>
      <x:c r="Z29" s="2" t="n">
        <x:f>IF(Z$6="","",IF(ISNUMBER(Z26),IF(AND(Z26&gt;=0,INT(Z26)=Z26),MAX(0,Z26-Z22),"要設定"),"要設定"))</x:f>
        <x:v>2</x:v>
      </x:c>
      <x:c r="AA29" s="2" t="n">
        <x:f>IF(AA$6="","",IF(ISNUMBER(AA26),IF(AND(AA26&gt;=0,INT(AA26)=AA26),MAX(0,AA26-AA22),"要設定"),"要設定"))</x:f>
        <x:v>2</x:v>
      </x:c>
      <x:c r="AB29" s="2" t="n">
        <x:f>IF(AB$6="","",IF(ISNUMBER(AB26),IF(AND(AB26&gt;=0,INT(AB26)=AB26),MAX(0,AB26-AB22),"要設定"),"要設定"))</x:f>
        <x:v>2</x:v>
      </x:c>
      <x:c r="AC29" s="2" t="n">
        <x:f>IF(AC$6="","",IF(ISNUMBER(AC26),IF(AND(AC26&gt;=0,INT(AC26)=AC26),MAX(0,AC26-AC22),"要設定"),"要設定"))</x:f>
        <x:v>2</x:v>
      </x:c>
      <x:c r="AD29" s="2" t="n">
        <x:f>IF(AD$6="","",IF(ISNUMBER(AD26),IF(AND(AD26&gt;=0,INT(AD26)=AD26),MAX(0,AD26-AD22),"要設定"),"要設定"))</x:f>
        <x:v>2</x:v>
      </x:c>
      <x:c r="AE29" s="2" t="n">
        <x:f>IF(AE$6="","",IF(ISNUMBER(AE26),IF(AND(AE26&gt;=0,INT(AE26)=AE26),MAX(0,AE26-AE22),"要設定"),"要設定"))</x:f>
        <x:v>2</x:v>
      </x:c>
      <x:c r="AF29" s="2" t="str">
        <x:f>IF(AF$6="","",IF(ISNUMBER(AF26),IF(AND(AF26&gt;=0,INT(AF26)=AF26),MAX(0,AF26-AF22),"要設定"),"要設定"))</x:f>
      </x:c>
      <x:c r="AG29" s="2"/>
      <x:c r="AH29" s="2"/>
      <x:c r="AI29" s="2"/>
    </x:row>
    <x:row r="30" ht="24" customHeight="1">
      <x:c r="A30" s="2" t="str">
        <x:v>未入力人数</x:v>
      </x:c>
      <x:c r="B30" s="2" t="n">
        <x:f>IF(B$6="","",COUNTBLANK(B8:B17))</x:f>
        <x:v>0</x:v>
      </x:c>
      <x:c r="C30" s="2" t="n">
        <x:f>IF(C$6="","",COUNTBLANK(C8:C17))</x:f>
        <x:v>0</x:v>
      </x:c>
      <x:c r="D30" s="2" t="n">
        <x:f>IF(D$6="","",COUNTBLANK(D8:D17))</x:f>
        <x:v>0</x:v>
      </x:c>
      <x:c r="E30" s="2" t="n">
        <x:f>IF(E$6="","",COUNTBLANK(E8:E17))</x:f>
        <x:v>0</x:v>
      </x:c>
      <x:c r="F30" s="2" t="n">
        <x:f>IF(F$6="","",COUNTBLANK(F8:F17))</x:f>
        <x:v>0</x:v>
      </x:c>
      <x:c r="G30" s="2" t="n">
        <x:f>IF(G$6="","",COUNTBLANK(G8:G17))</x:f>
        <x:v>0</x:v>
      </x:c>
      <x:c r="H30" s="2" t="n">
        <x:f>IF(H$6="","",COUNTBLANK(H8:H17))</x:f>
        <x:v>0</x:v>
      </x:c>
      <x:c r="I30" s="2" t="n">
        <x:f>IF(I$6="","",COUNTBLANK(I8:I17))</x:f>
        <x:v>10</x:v>
      </x:c>
      <x:c r="J30" s="2" t="n">
        <x:f>IF(J$6="","",COUNTBLANK(J8:J17))</x:f>
        <x:v>10</x:v>
      </x:c>
      <x:c r="K30" s="2" t="n">
        <x:f>IF(K$6="","",COUNTBLANK(K8:K17))</x:f>
        <x:v>10</x:v>
      </x:c>
      <x:c r="L30" s="2" t="n">
        <x:f>IF(L$6="","",COUNTBLANK(L8:L17))</x:f>
        <x:v>10</x:v>
      </x:c>
      <x:c r="M30" s="2" t="n">
        <x:f>IF(M$6="","",COUNTBLANK(M8:M17))</x:f>
        <x:v>10</x:v>
      </x:c>
      <x:c r="N30" s="2" t="n">
        <x:f>IF(N$6="","",COUNTBLANK(N8:N17))</x:f>
        <x:v>10</x:v>
      </x:c>
      <x:c r="O30" s="2" t="n">
        <x:f>IF(O$6="","",COUNTBLANK(O8:O17))</x:f>
        <x:v>10</x:v>
      </x:c>
      <x:c r="P30" s="2" t="n">
        <x:f>IF(P$6="","",COUNTBLANK(P8:P17))</x:f>
        <x:v>10</x:v>
      </x:c>
      <x:c r="Q30" s="2" t="n">
        <x:f>IF(Q$6="","",COUNTBLANK(Q8:Q17))</x:f>
        <x:v>10</x:v>
      </x:c>
      <x:c r="R30" s="2" t="n">
        <x:f>IF(R$6="","",COUNTBLANK(R8:R17))</x:f>
        <x:v>10</x:v>
      </x:c>
      <x:c r="S30" s="2" t="n">
        <x:f>IF(S$6="","",COUNTBLANK(S8:S17))</x:f>
        <x:v>10</x:v>
      </x:c>
      <x:c r="T30" s="2" t="n">
        <x:f>IF(T$6="","",COUNTBLANK(T8:T17))</x:f>
        <x:v>10</x:v>
      </x:c>
      <x:c r="U30" s="2" t="n">
        <x:f>IF(U$6="","",COUNTBLANK(U8:U17))</x:f>
        <x:v>10</x:v>
      </x:c>
      <x:c r="V30" s="2" t="n">
        <x:f>IF(V$6="","",COUNTBLANK(V8:V17))</x:f>
        <x:v>10</x:v>
      </x:c>
      <x:c r="W30" s="2" t="n">
        <x:f>IF(W$6="","",COUNTBLANK(W8:W17))</x:f>
        <x:v>10</x:v>
      </x:c>
      <x:c r="X30" s="2" t="n">
        <x:f>IF(X$6="","",COUNTBLANK(X8:X17))</x:f>
        <x:v>10</x:v>
      </x:c>
      <x:c r="Y30" s="2" t="n">
        <x:f>IF(Y$6="","",COUNTBLANK(Y8:Y17))</x:f>
        <x:v>10</x:v>
      </x:c>
      <x:c r="Z30" s="2" t="n">
        <x:f>IF(Z$6="","",COUNTBLANK(Z8:Z17))</x:f>
        <x:v>10</x:v>
      </x:c>
      <x:c r="AA30" s="2" t="n">
        <x:f>IF(AA$6="","",COUNTBLANK(AA8:AA17))</x:f>
        <x:v>10</x:v>
      </x:c>
      <x:c r="AB30" s="2" t="n">
        <x:f>IF(AB$6="","",COUNTBLANK(AB8:AB17))</x:f>
        <x:v>10</x:v>
      </x:c>
      <x:c r="AC30" s="2" t="n">
        <x:f>IF(AC$6="","",COUNTBLANK(AC8:AC17))</x:f>
        <x:v>10</x:v>
      </x:c>
      <x:c r="AD30" s="2" t="n">
        <x:f>IF(AD$6="","",COUNTBLANK(AD8:AD17))</x:f>
        <x:v>10</x:v>
      </x:c>
      <x:c r="AE30" s="2" t="n">
        <x:f>IF(AE$6="","",COUNTBLANK(AE8:AE17))</x:f>
        <x:v>10</x:v>
      </x:c>
      <x:c r="AF30" s="2" t="str">
        <x:f>IF(AF$6="","",COUNTBLANK(AF8:AF17))</x:f>
      </x:c>
      <x:c r="AG30" s="2"/>
      <x:c r="AH30" s="2"/>
      <x:c r="AI30" s="2"/>
    </x:row>
    <x:row r="31" ht="24" customHeight="1">
      <x:c r="A31" s="2" t="str">
        <x:v>不正な記号</x:v>
      </x:c>
      <x:c r="B31" s="2" t="n">
        <x:f>IF(B$6="","",10-B30-B23-COUNTIF(B8:B17,"休")-COUNTIF(B8:B17,"有"))</x:f>
        <x:v>0</x:v>
      </x:c>
      <x:c r="C31" s="2" t="n">
        <x:f>IF(C$6="","",10-C30-C23-COUNTIF(C8:C17,"休")-COUNTIF(C8:C17,"有"))</x:f>
        <x:v>0</x:v>
      </x:c>
      <x:c r="D31" s="2" t="n">
        <x:f>IF(D$6="","",10-D30-D23-COUNTIF(D8:D17,"休")-COUNTIF(D8:D17,"有"))</x:f>
        <x:v>0</x:v>
      </x:c>
      <x:c r="E31" s="2" t="n">
        <x:f>IF(E$6="","",10-E30-E23-COUNTIF(E8:E17,"休")-COUNTIF(E8:E17,"有"))</x:f>
        <x:v>0</x:v>
      </x:c>
      <x:c r="F31" s="2" t="n">
        <x:f>IF(F$6="","",10-F30-F23-COUNTIF(F8:F17,"休")-COUNTIF(F8:F17,"有"))</x:f>
        <x:v>0</x:v>
      </x:c>
      <x:c r="G31" s="2" t="n">
        <x:f>IF(G$6="","",10-G30-G23-COUNTIF(G8:G17,"休")-COUNTIF(G8:G17,"有"))</x:f>
        <x:v>0</x:v>
      </x:c>
      <x:c r="H31" s="2" t="n">
        <x:f>IF(H$6="","",10-H30-H23-COUNTIF(H8:H17,"休")-COUNTIF(H8:H17,"有"))</x:f>
        <x:v>0</x:v>
      </x:c>
      <x:c r="I31" s="2" t="n">
        <x:f>IF(I$6="","",10-I30-I23-COUNTIF(I8:I17,"休")-COUNTIF(I8:I17,"有"))</x:f>
        <x:v>0</x:v>
      </x:c>
      <x:c r="J31" s="2" t="n">
        <x:f>IF(J$6="","",10-J30-J23-COUNTIF(J8:J17,"休")-COUNTIF(J8:J17,"有"))</x:f>
        <x:v>0</x:v>
      </x:c>
      <x:c r="K31" s="2" t="n">
        <x:f>IF(K$6="","",10-K30-K23-COUNTIF(K8:K17,"休")-COUNTIF(K8:K17,"有"))</x:f>
        <x:v>0</x:v>
      </x:c>
      <x:c r="L31" s="2" t="n">
        <x:f>IF(L$6="","",10-L30-L23-COUNTIF(L8:L17,"休")-COUNTIF(L8:L17,"有"))</x:f>
        <x:v>0</x:v>
      </x:c>
      <x:c r="M31" s="2" t="n">
        <x:f>IF(M$6="","",10-M30-M23-COUNTIF(M8:M17,"休")-COUNTIF(M8:M17,"有"))</x:f>
        <x:v>0</x:v>
      </x:c>
      <x:c r="N31" s="2" t="n">
        <x:f>IF(N$6="","",10-N30-N23-COUNTIF(N8:N17,"休")-COUNTIF(N8:N17,"有"))</x:f>
        <x:v>0</x:v>
      </x:c>
      <x:c r="O31" s="2" t="n">
        <x:f>IF(O$6="","",10-O30-O23-COUNTIF(O8:O17,"休")-COUNTIF(O8:O17,"有"))</x:f>
        <x:v>0</x:v>
      </x:c>
      <x:c r="P31" s="2" t="n">
        <x:f>IF(P$6="","",10-P30-P23-COUNTIF(P8:P17,"休")-COUNTIF(P8:P17,"有"))</x:f>
        <x:v>0</x:v>
      </x:c>
      <x:c r="Q31" s="2" t="n">
        <x:f>IF(Q$6="","",10-Q30-Q23-COUNTIF(Q8:Q17,"休")-COUNTIF(Q8:Q17,"有"))</x:f>
        <x:v>0</x:v>
      </x:c>
      <x:c r="R31" s="2" t="n">
        <x:f>IF(R$6="","",10-R30-R23-COUNTIF(R8:R17,"休")-COUNTIF(R8:R17,"有"))</x:f>
        <x:v>0</x:v>
      </x:c>
      <x:c r="S31" s="2" t="n">
        <x:f>IF(S$6="","",10-S30-S23-COUNTIF(S8:S17,"休")-COUNTIF(S8:S17,"有"))</x:f>
        <x:v>0</x:v>
      </x:c>
      <x:c r="T31" s="2" t="n">
        <x:f>IF(T$6="","",10-T30-T23-COUNTIF(T8:T17,"休")-COUNTIF(T8:T17,"有"))</x:f>
        <x:v>0</x:v>
      </x:c>
      <x:c r="U31" s="2" t="n">
        <x:f>IF(U$6="","",10-U30-U23-COUNTIF(U8:U17,"休")-COUNTIF(U8:U17,"有"))</x:f>
        <x:v>0</x:v>
      </x:c>
      <x:c r="V31" s="2" t="n">
        <x:f>IF(V$6="","",10-V30-V23-COUNTIF(V8:V17,"休")-COUNTIF(V8:V17,"有"))</x:f>
        <x:v>0</x:v>
      </x:c>
      <x:c r="W31" s="2" t="n">
        <x:f>IF(W$6="","",10-W30-W23-COUNTIF(W8:W17,"休")-COUNTIF(W8:W17,"有"))</x:f>
        <x:v>0</x:v>
      </x:c>
      <x:c r="X31" s="2" t="n">
        <x:f>IF(X$6="","",10-X30-X23-COUNTIF(X8:X17,"休")-COUNTIF(X8:X17,"有"))</x:f>
        <x:v>0</x:v>
      </x:c>
      <x:c r="Y31" s="2" t="n">
        <x:f>IF(Y$6="","",10-Y30-Y23-COUNTIF(Y8:Y17,"休")-COUNTIF(Y8:Y17,"有"))</x:f>
        <x:v>0</x:v>
      </x:c>
      <x:c r="Z31" s="2" t="n">
        <x:f>IF(Z$6="","",10-Z30-Z23-COUNTIF(Z8:Z17,"休")-COUNTIF(Z8:Z17,"有"))</x:f>
        <x:v>0</x:v>
      </x:c>
      <x:c r="AA31" s="2" t="n">
        <x:f>IF(AA$6="","",10-AA30-AA23-COUNTIF(AA8:AA17,"休")-COUNTIF(AA8:AA17,"有"))</x:f>
        <x:v>0</x:v>
      </x:c>
      <x:c r="AB31" s="2" t="n">
        <x:f>IF(AB$6="","",10-AB30-AB23-COUNTIF(AB8:AB17,"休")-COUNTIF(AB8:AB17,"有"))</x:f>
        <x:v>0</x:v>
      </x:c>
      <x:c r="AC31" s="2" t="n">
        <x:f>IF(AC$6="","",10-AC30-AC23-COUNTIF(AC8:AC17,"休")-COUNTIF(AC8:AC17,"有"))</x:f>
        <x:v>0</x:v>
      </x:c>
      <x:c r="AD31" s="2" t="n">
        <x:f>IF(AD$6="","",10-AD30-AD23-COUNTIF(AD8:AD17,"休")-COUNTIF(AD8:AD17,"有"))</x:f>
        <x:v>0</x:v>
      </x:c>
      <x:c r="AE31" s="2" t="n">
        <x:f>IF(AE$6="","",10-AE30-AE23-COUNTIF(AE8:AE17,"休")-COUNTIF(AE8:AE17,"有"))</x:f>
        <x:v>0</x:v>
      </x:c>
      <x:c r="AF31" s="2" t="str">
        <x:f>IF(AF$6="","",10-AF30-AF23-COUNTIF(AF8:AF17,"休")-COUNTIF(AF8:AF17,"有"))</x:f>
      </x:c>
      <x:c r="AG31" s="2"/>
      <x:c r="AH31" s="2"/>
      <x:c r="AI31" s="2"/>
    </x:row>
    <x:row r="32" ht="28" customHeight="1">
      <x:c r="A32" s="2" t="str">
        <x:v>確認状況</x:v>
      </x:c>
      <x:c r="B32" s="13" t="str">
        <x:f>IF(B$6="","",IF(COUNT(B27:B29)&lt;&gt;3,"要設定",IF(B31&gt;0,"記号確認",IF(B30&gt;0,"未入力",IF(SUM(B27:B29)&gt;0,"不足","人数OK")))))</x:f>
        <x:v>人数OK</x:v>
      </x:c>
      <x:c r="C32" s="13" t="str">
        <x:f>IF(C$6="","",IF(COUNT(C27:C29)&lt;&gt;3,"要設定",IF(C31&gt;0,"記号確認",IF(C30&gt;0,"未入力",IF(SUM(C27:C29)&gt;0,"不足","人数OK")))))</x:f>
        <x:v>人数OK</x:v>
      </x:c>
      <x:c r="D32" s="13" t="str">
        <x:f>IF(D$6="","",IF(COUNT(D27:D29)&lt;&gt;3,"要設定",IF(D31&gt;0,"記号確認",IF(D30&gt;0,"未入力",IF(SUM(D27:D29)&gt;0,"不足","人数OK")))))</x:f>
        <x:v>人数OK</x:v>
      </x:c>
      <x:c r="E32" s="13" t="str">
        <x:f>IF(E$6="","",IF(COUNT(E27:E29)&lt;&gt;3,"要設定",IF(E31&gt;0,"記号確認",IF(E30&gt;0,"未入力",IF(SUM(E27:E29)&gt;0,"不足","人数OK")))))</x:f>
        <x:v>人数OK</x:v>
      </x:c>
      <x:c r="F32" s="13" t="str">
        <x:f>IF(F$6="","",IF(COUNT(F27:F29)&lt;&gt;3,"要設定",IF(F31&gt;0,"記号確認",IF(F30&gt;0,"未入力",IF(SUM(F27:F29)&gt;0,"不足","人数OK")))))</x:f>
        <x:v>人数OK</x:v>
      </x:c>
      <x:c r="G32" s="13" t="str">
        <x:f>IF(G$6="","",IF(COUNT(G27:G29)&lt;&gt;3,"要設定",IF(G31&gt;0,"記号確認",IF(G30&gt;0,"未入力",IF(SUM(G27:G29)&gt;0,"不足","人数OK")))))</x:f>
        <x:v>人数OK</x:v>
      </x:c>
      <x:c r="H32" s="13" t="str">
        <x:f>IF(H$6="","",IF(COUNT(H27:H29)&lt;&gt;3,"要設定",IF(H31&gt;0,"記号確認",IF(H30&gt;0,"未入力",IF(SUM(H27:H29)&gt;0,"不足","人数OK")))))</x:f>
        <x:v>人数OK</x:v>
      </x:c>
      <x:c r="I32" s="13" t="str">
        <x:f>IF(I$6="","",IF(COUNT(I27:I29)&lt;&gt;3,"要設定",IF(I31&gt;0,"記号確認",IF(I30&gt;0,"未入力",IF(SUM(I27:I29)&gt;0,"不足","人数OK")))))</x:f>
        <x:v>未入力</x:v>
      </x:c>
      <x:c r="J32" s="13" t="str">
        <x:f>IF(J$6="","",IF(COUNT(J27:J29)&lt;&gt;3,"要設定",IF(J31&gt;0,"記号確認",IF(J30&gt;0,"未入力",IF(SUM(J27:J29)&gt;0,"不足","人数OK")))))</x:f>
        <x:v>未入力</x:v>
      </x:c>
      <x:c r="K32" s="13" t="str">
        <x:f>IF(K$6="","",IF(COUNT(K27:K29)&lt;&gt;3,"要設定",IF(K31&gt;0,"記号確認",IF(K30&gt;0,"未入力",IF(SUM(K27:K29)&gt;0,"不足","人数OK")))))</x:f>
        <x:v>未入力</x:v>
      </x:c>
      <x:c r="L32" s="13" t="str">
        <x:f>IF(L$6="","",IF(COUNT(L27:L29)&lt;&gt;3,"要設定",IF(L31&gt;0,"記号確認",IF(L30&gt;0,"未入力",IF(SUM(L27:L29)&gt;0,"不足","人数OK")))))</x:f>
        <x:v>未入力</x:v>
      </x:c>
      <x:c r="M32" s="13" t="str">
        <x:f>IF(M$6="","",IF(COUNT(M27:M29)&lt;&gt;3,"要設定",IF(M31&gt;0,"記号確認",IF(M30&gt;0,"未入力",IF(SUM(M27:M29)&gt;0,"不足","人数OK")))))</x:f>
        <x:v>未入力</x:v>
      </x:c>
      <x:c r="N32" s="13" t="str">
        <x:f>IF(N$6="","",IF(COUNT(N27:N29)&lt;&gt;3,"要設定",IF(N31&gt;0,"記号確認",IF(N30&gt;0,"未入力",IF(SUM(N27:N29)&gt;0,"不足","人数OK")))))</x:f>
        <x:v>未入力</x:v>
      </x:c>
      <x:c r="O32" s="13" t="str">
        <x:f>IF(O$6="","",IF(COUNT(O27:O29)&lt;&gt;3,"要設定",IF(O31&gt;0,"記号確認",IF(O30&gt;0,"未入力",IF(SUM(O27:O29)&gt;0,"不足","人数OK")))))</x:f>
        <x:v>未入力</x:v>
      </x:c>
      <x:c r="P32" s="13" t="str">
        <x:f>IF(P$6="","",IF(COUNT(P27:P29)&lt;&gt;3,"要設定",IF(P31&gt;0,"記号確認",IF(P30&gt;0,"未入力",IF(SUM(P27:P29)&gt;0,"不足","人数OK")))))</x:f>
        <x:v>未入力</x:v>
      </x:c>
      <x:c r="Q32" s="13" t="str">
        <x:f>IF(Q$6="","",IF(COUNT(Q27:Q29)&lt;&gt;3,"要設定",IF(Q31&gt;0,"記号確認",IF(Q30&gt;0,"未入力",IF(SUM(Q27:Q29)&gt;0,"不足","人数OK")))))</x:f>
        <x:v>未入力</x:v>
      </x:c>
      <x:c r="R32" s="13" t="str">
        <x:f>IF(R$6="","",IF(COUNT(R27:R29)&lt;&gt;3,"要設定",IF(R31&gt;0,"記号確認",IF(R30&gt;0,"未入力",IF(SUM(R27:R29)&gt;0,"不足","人数OK")))))</x:f>
        <x:v>未入力</x:v>
      </x:c>
      <x:c r="S32" s="13" t="str">
        <x:f>IF(S$6="","",IF(COUNT(S27:S29)&lt;&gt;3,"要設定",IF(S31&gt;0,"記号確認",IF(S30&gt;0,"未入力",IF(SUM(S27:S29)&gt;0,"不足","人数OK")))))</x:f>
        <x:v>未入力</x:v>
      </x:c>
      <x:c r="T32" s="13" t="str">
        <x:f>IF(T$6="","",IF(COUNT(T27:T29)&lt;&gt;3,"要設定",IF(T31&gt;0,"記号確認",IF(T30&gt;0,"未入力",IF(SUM(T27:T29)&gt;0,"不足","人数OK")))))</x:f>
        <x:v>未入力</x:v>
      </x:c>
      <x:c r="U32" s="13" t="str">
        <x:f>IF(U$6="","",IF(COUNT(U27:U29)&lt;&gt;3,"要設定",IF(U31&gt;0,"記号確認",IF(U30&gt;0,"未入力",IF(SUM(U27:U29)&gt;0,"不足","人数OK")))))</x:f>
        <x:v>未入力</x:v>
      </x:c>
      <x:c r="V32" s="13" t="str">
        <x:f>IF(V$6="","",IF(COUNT(V27:V29)&lt;&gt;3,"要設定",IF(V31&gt;0,"記号確認",IF(V30&gt;0,"未入力",IF(SUM(V27:V29)&gt;0,"不足","人数OK")))))</x:f>
        <x:v>未入力</x:v>
      </x:c>
      <x:c r="W32" s="13" t="str">
        <x:f>IF(W$6="","",IF(COUNT(W27:W29)&lt;&gt;3,"要設定",IF(W31&gt;0,"記号確認",IF(W30&gt;0,"未入力",IF(SUM(W27:W29)&gt;0,"不足","人数OK")))))</x:f>
        <x:v>未入力</x:v>
      </x:c>
      <x:c r="X32" s="13" t="str">
        <x:f>IF(X$6="","",IF(COUNT(X27:X29)&lt;&gt;3,"要設定",IF(X31&gt;0,"記号確認",IF(X30&gt;0,"未入力",IF(SUM(X27:X29)&gt;0,"不足","人数OK")))))</x:f>
        <x:v>未入力</x:v>
      </x:c>
      <x:c r="Y32" s="13" t="str">
        <x:f>IF(Y$6="","",IF(COUNT(Y27:Y29)&lt;&gt;3,"要設定",IF(Y31&gt;0,"記号確認",IF(Y30&gt;0,"未入力",IF(SUM(Y27:Y29)&gt;0,"不足","人数OK")))))</x:f>
        <x:v>未入力</x:v>
      </x:c>
      <x:c r="Z32" s="13" t="str">
        <x:f>IF(Z$6="","",IF(COUNT(Z27:Z29)&lt;&gt;3,"要設定",IF(Z31&gt;0,"記号確認",IF(Z30&gt;0,"未入力",IF(SUM(Z27:Z29)&gt;0,"不足","人数OK")))))</x:f>
        <x:v>未入力</x:v>
      </x:c>
      <x:c r="AA32" s="13" t="str">
        <x:f>IF(AA$6="","",IF(COUNT(AA27:AA29)&lt;&gt;3,"要設定",IF(AA31&gt;0,"記号確認",IF(AA30&gt;0,"未入力",IF(SUM(AA27:AA29)&gt;0,"不足","人数OK")))))</x:f>
        <x:v>未入力</x:v>
      </x:c>
      <x:c r="AB32" s="13" t="str">
        <x:f>IF(AB$6="","",IF(COUNT(AB27:AB29)&lt;&gt;3,"要設定",IF(AB31&gt;0,"記号確認",IF(AB30&gt;0,"未入力",IF(SUM(AB27:AB29)&gt;0,"不足","人数OK")))))</x:f>
        <x:v>未入力</x:v>
      </x:c>
      <x:c r="AC32" s="13" t="str">
        <x:f>IF(AC$6="","",IF(COUNT(AC27:AC29)&lt;&gt;3,"要設定",IF(AC31&gt;0,"記号確認",IF(AC30&gt;0,"未入力",IF(SUM(AC27:AC29)&gt;0,"不足","人数OK")))))</x:f>
        <x:v>未入力</x:v>
      </x:c>
      <x:c r="AD32" s="13" t="str">
        <x:f>IF(AD$6="","",IF(COUNT(AD27:AD29)&lt;&gt;3,"要設定",IF(AD31&gt;0,"記号確認",IF(AD30&gt;0,"未入力",IF(SUM(AD27:AD29)&gt;0,"不足","人数OK")))))</x:f>
        <x:v>未入力</x:v>
      </x:c>
      <x:c r="AE32" s="13" t="str">
        <x:f>IF(AE$6="","",IF(COUNT(AE27:AE29)&lt;&gt;3,"要設定",IF(AE31&gt;0,"記号確認",IF(AE30&gt;0,"未入力",IF(SUM(AE27:AE29)&gt;0,"不足","人数OK")))))</x:f>
        <x:v>未入力</x:v>
      </x:c>
      <x:c r="AF32" s="13" t="str">
        <x:f>IF(AF$6="","",IF(COUNT(AF27:AF29)&lt;&gt;3,"要設定",IF(AF31&gt;0,"記号確認",IF(AF30&gt;0,"未入力",IF(SUM(AF27:AF29)&gt;0,"不足","人数OK")))))</x:f>
      </x:c>
      <x:c r="AG32" s="2"/>
      <x:c r="AH32" s="2"/>
      <x:c r="AI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</x:row>
  </x:sheetData>
  <x:mergeCells>
    <x:mergeCell ref="A1:J2"/>
    <x:mergeCell ref="A4:J4"/>
    <x:mergeCell ref="F3:J3"/>
  </x:mergeCells>
  <x:conditionalFormatting sqref="B8:AF17">
    <x:cfRule type="expression" dxfId="10" priority="1">
      <x:formula>B8="早"</x:formula>
    </x:cfRule>
    <x:cfRule type="expression" dxfId="11" priority="2">
      <x:formula>B8="日"</x:formula>
    </x:cfRule>
    <x:cfRule type="expression" dxfId="12" priority="3">
      <x:formula>B8="遅"</x:formula>
    </x:cfRule>
    <x:cfRule type="expression" dxfId="13" priority="4">
      <x:formula>B8="休"</x:formula>
    </x:cfRule>
    <x:cfRule type="expression" dxfId="14" priority="5">
      <x:formula>B8="希休"</x:formula>
    </x:cfRule>
    <x:cfRule type="expression" dxfId="15" priority="6">
      <x:formula>B8="有"</x:formula>
    </x:cfRule>
  </x:conditionalFormatting>
  <x:conditionalFormatting sqref="B27:AF27">
    <x:cfRule type="expression" dxfId="16" priority="7">
      <x:formula>AND(ISNUMBER(B27),B27&gt;0)</x:formula>
    </x:cfRule>
  </x:conditionalFormatting>
  <x:conditionalFormatting sqref="B28:AF28">
    <x:cfRule type="expression" dxfId="17" priority="8">
      <x:formula>AND(ISNUMBER(B28),B28&gt;0)</x:formula>
    </x:cfRule>
  </x:conditionalFormatting>
  <x:conditionalFormatting sqref="B29:AF29">
    <x:cfRule type="expression" dxfId="18" priority="9">
      <x:formula>AND(ISNUMBER(B29),B29&gt;0)</x:formula>
    </x:cfRule>
  </x:conditionalFormatting>
  <x:conditionalFormatting sqref="B32:AF32">
    <x:cfRule type="expression" dxfId="19" priority="10">
      <x:formula>B32="人数OK"</x:formula>
    </x:cfRule>
  </x:conditionalFormatting>
  <x:dataValidations count="1">
    <x:dataValidation type="list" sqref="B8:AF17">
      <x:formula1>"日,早,遅,休,有"</x:formula1>
    </x:dataValidation>
  </x:dataValidations>
  <x:pageMargins left="0.7" right="0.7" top="0.75" bottom="0.75" header="0.3" footer="0.3"/>
</x:worksheet>
</file>