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bf8adc732049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使い方" sheetId="1" r:id="R1c925ab6990c438e"/>
    <x:sheet xmlns:r="http://schemas.openxmlformats.org/officeDocument/2006/relationships" name="夜勤明け表示" sheetId="2" r:id="R4090514186a64904"/>
    <x:sheet xmlns:r="http://schemas.openxmlformats.org/officeDocument/2006/relationships" name="記入例" sheetId="3" r:id="Rec0d173511ac415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m/d"/>
  </x:numFmts>
  <x:fonts count="6">
    <x:font>
      <x:sz val="11"/>
      <x:name val="Carlito"/>
    </x:font>
    <x:font>
      <x:sz val="11"/>
      <x:color rgb="FF173A57"/>
      <x:name val="Yu Gothic"/>
    </x:font>
    <x:font>
      <x:b/>
      <x:sz val="21"/>
      <x:color rgb="FF173A57"/>
      <x:name val="Yu Gothic"/>
    </x:font>
    <x:font>
      <x:sz val="10"/>
      <x:color rgb="FF173A57"/>
      <x:name val="Yu Gothic"/>
    </x:font>
    <x:font>
      <x:sz val="11"/>
      <x:color rgb="FF155DB0"/>
      <x:name val="Yu Gothic"/>
    </x:font>
    <x:font>
      <x:b/>
      <x:sz val="11"/>
      <x:color rgb="FFFFFFFF"/>
      <x:name val="Yu Gothic"/>
    </x:font>
  </x:fonts>
  <x:fills count="6">
    <x:fill>
      <x:patternFill patternType="none"/>
    </x:fill>
    <x:fill>
      <x:patternFill patternType="gray125"/>
    </x:fill>
    <x:fill>
      <x:patternFill patternType="solid">
        <x:fgColor rgb="FFEDF4FB"/>
      </x:patternFill>
    </x:fill>
    <x:fill>
      <x:patternFill patternType="solid">
        <x:fgColor rgb="FFFFF2CC"/>
      </x:patternFill>
    </x:fill>
    <x:fill>
      <x:patternFill patternType="solid">
        <x:fgColor rgb="FF173A57"/>
      </x:patternFill>
    </x:fill>
    <x:fill>
      <x:patternFill patternType="solid">
        <x:fgColor rgb="FFFFFFFF"/>
      </x:patternFill>
    </x:fill>
  </x:fills>
  <x:borders count="1">
    <x:border/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4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horizontal="center" vertical="center"/>
    </x:xf>
    <x:xf numFmtId="0" fontId="4" fillId="3" borderId="0" xfId="0" applyNumberFormat="1" applyFont="1" applyFill="1" applyBorder="1" applyAlignment="1">
      <x:alignment horizontal="center"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8">
    <x:dxf>
      <x:fill>
        <x:patternFill patternType="solid">
          <x:bgColor rgb="FFCDE2FA"/>
        </x:patternFill>
      </x:fill>
    </x:dxf>
    <x:dxf>
      <x:fill>
        <x:patternFill patternType="solid">
          <x:bgColor rgb="FFE3EFF5"/>
        </x:patternFill>
      </x:fill>
    </x:dxf>
    <x:dxf>
      <x:fill>
        <x:patternFill patternType="solid">
          <x:bgColor rgb="FFEEF1F4"/>
        </x:patternFill>
      </x:fill>
    </x:dxf>
    <x:dxf>
      <x:fill>
        <x:patternFill patternType="solid">
          <x:bgColor rgb="FFFBE7E4"/>
        </x:patternFill>
      </x:fill>
    </x:dxf>
    <x:dxf>
      <x:fill>
        <x:patternFill patternType="solid">
          <x:bgColor rgb="FFCDE2FA"/>
        </x:patternFill>
      </x:fill>
    </x:dxf>
    <x:dxf>
      <x:fill>
        <x:patternFill patternType="solid">
          <x:bgColor rgb="FFE3EFF5"/>
        </x:patternFill>
      </x:fill>
    </x:dxf>
    <x:dxf>
      <x:fill>
        <x:patternFill patternType="solid">
          <x:bgColor rgb="FFEEF1F4"/>
        </x:patternFill>
      </x:fill>
    </x:dxf>
    <x:dxf>
      <x:fill>
        <x:patternFill patternType="solid">
          <x:bgColor rgb="FFFBE7E4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dd9d03140941d7" /><Relationship Type="http://schemas.openxmlformats.org/officeDocument/2006/relationships/theme" Target="/xl/theme/theme1.xml" Id="Rf7d4ebd096704696" /><Relationship Type="http://schemas.openxmlformats.org/officeDocument/2006/relationships/sharedStrings" Target="/xl/sharedStrings.xml" Id="R4cea3e93fc394f0a" /><Relationship Type="http://schemas.openxmlformats.org/officeDocument/2006/relationships/worksheet" Target="/xl/worksheets/sheet1.xml" Id="R1c925ab6990c438e" /><Relationship Type="http://schemas.openxmlformats.org/officeDocument/2006/relationships/worksheet" Target="/xl/worksheets/sheet2.xml" Id="R4090514186a64904" /><Relationship Type="http://schemas.openxmlformats.org/officeDocument/2006/relationships/worksheet" Target="/xl/worksheets/sheet3.xml" Id="Rec0d173511ac415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17" hidden="0" customWidth="1"/>
    <x:col min="3" max="3" width="23" hidden="0" customWidth="1"/>
    <x:col min="4" max="4" width="19" hidden="0" customWidth="1"/>
    <x:col min="5" max="5" width="38" hidden="0" customWidth="1"/>
  </x:cols>
  <x:sheetData>
    <x:row r="1" ht="27" customHeight="1">
      <x:c r="A1" s="4" t="str">
        <x:v>「夜」の入力から、翌日の「明」を表示する</x:v>
      </x:c>
      <x:c r="B1" s="4"/>
      <x:c r="C1" s="4"/>
      <x:c r="D1" s="4"/>
      <x:c r="E1" s="4"/>
    </x:row>
    <x:row r="2" ht="27" customHeight="1">
      <x:c r="A2" s="4"/>
      <x:c r="B2" s="4"/>
      <x:c r="C2" s="4"/>
      <x:c r="D2" s="4"/>
      <x:c r="E2" s="4"/>
    </x:row>
    <x:row r="3" ht="26" customHeight="1">
      <x:c r="A3" s="2"/>
      <x:c r="B3" s="2"/>
      <x:c r="C3" s="2"/>
      <x:c r="D3" s="2"/>
      <x:c r="E3" s="2"/>
    </x:row>
    <x:row r="4" ht="26" customHeight="1">
      <x:c r="A4" s="2"/>
      <x:c r="B4" s="2"/>
      <x:c r="C4" s="2"/>
      <x:c r="D4" s="2"/>
      <x:c r="E4" s="2"/>
    </x:row>
    <x:row r="5" ht="36" customHeight="1">
      <x:c r="A5" s="6" t="str">
        <x:v>黄色＝入力するセル ／ 青・白＝計算結果。架空の記入例を同梱しています。</x:v>
      </x:c>
      <x:c r="B5" s="6"/>
      <x:c r="C5" s="6"/>
      <x:c r="D5" s="6"/>
      <x:c r="E5" s="6"/>
    </x:row>
    <x:row r="6" ht="26" customHeight="1">
      <x:c r="A6" s="2"/>
      <x:c r="B6" s="2"/>
      <x:c r="C6" s="2"/>
      <x:c r="D6" s="2"/>
      <x:c r="E6" s="2"/>
    </x:row>
    <x:row r="7" ht="24" customHeight="1">
      <x:c r="A7" s="20" t="str">
        <x:v>1｜「夜勤明け表示」のB3で対象月、B4で氏名を設定。D3を1なら夜→明→休、0なら夜→明を表示します。運用に合わせて選んでください。</x:v>
      </x:c>
      <x:c r="B7" s="20"/>
      <x:c r="C7" s="20"/>
      <x:c r="D7" s="20"/>
      <x:c r="E7" s="20"/>
    </x:row>
    <x:row r="8" ht="24" customHeight="1">
      <x:c r="A8" s="20"/>
      <x:c r="B8" s="20"/>
      <x:c r="C8" s="20"/>
      <x:c r="D8" s="20"/>
      <x:c r="E8" s="20"/>
    </x:row>
    <x:row r="9" ht="26" customHeight="1">
      <x:c r="A9" s="2"/>
      <x:c r="B9" s="2"/>
      <x:c r="C9" s="2"/>
      <x:c r="D9" s="2"/>
      <x:c r="E9" s="2"/>
    </x:row>
    <x:row r="10" ht="24" customHeight="1">
      <x:c r="A10" s="22" t="str">
        <x:v>2｜B列に夜勤の日は「夜」、ほかに手入力する日は「早・日・遅・休」。自動で明・休になるB列は空欄のままにします。入力は表示結果のD列へしません。</x:v>
      </x:c>
      <x:c r="B10" s="22"/>
      <x:c r="C10" s="22"/>
      <x:c r="D10" s="22"/>
      <x:c r="E10" s="22"/>
    </x:row>
    <x:row r="11" ht="24" customHeight="1">
      <x:c r="A11" s="22"/>
      <x:c r="B11" s="22"/>
      <x:c r="C11" s="22"/>
      <x:c r="D11" s="22"/>
      <x:c r="E11" s="22"/>
    </x:row>
    <x:row r="12" ht="26" customHeight="1">
      <x:c r="A12" s="2"/>
      <x:c r="B12" s="2"/>
      <x:c r="C12" s="2"/>
      <x:c r="D12" s="2"/>
      <x:c r="E12" s="2"/>
    </x:row>
    <x:row r="13" ht="24" customHeight="1">
      <x:c r="A13" s="20" t="str">
        <x:v>3｜D列が表示用の表です。隣の入力セルそのものを書き換える方式ではありません。B列の夜を消すと明・休も消え、移すと新しい日に追従します。</x:v>
      </x:c>
      <x:c r="B13" s="20"/>
      <x:c r="C13" s="20"/>
      <x:c r="D13" s="20"/>
      <x:c r="E13" s="20"/>
    </x:row>
    <x:row r="14" ht="24" customHeight="1">
      <x:c r="A14" s="20"/>
      <x:c r="B14" s="20"/>
      <x:c r="C14" s="20"/>
      <x:c r="D14" s="20"/>
      <x:c r="E14" s="20"/>
    </x:row>
    <x:row r="15" ht="26" customHeight="1">
      <x:c r="A15" s="2"/>
      <x:c r="B15" s="2"/>
      <x:c r="C15" s="2"/>
      <x:c r="D15" s="2"/>
      <x:c r="E15" s="2"/>
    </x:row>
    <x:row r="16" ht="24" customHeight="1">
      <x:c r="A16" s="22" t="str">
        <x:v>4｜「記入例」は8/31の夜から9/1に明、9/2に休。9/30の夜から10/1に明、10/2に休。月の前後も同じ一覧で確認できます。</x:v>
      </x:c>
      <x:c r="B16" s="22"/>
      <x:c r="C16" s="22"/>
      <x:c r="D16" s="22"/>
      <x:c r="E16" s="22"/>
    </x:row>
    <x:row r="17" ht="24" customHeight="1">
      <x:c r="A17" s="22"/>
      <x:c r="B17" s="22"/>
      <x:c r="C17" s="22"/>
      <x:c r="D17" s="22"/>
      <x:c r="E17" s="22"/>
    </x:row>
    <x:row r="18" ht="26" customHeight="1">
      <x:c r="A18" s="2"/>
      <x:c r="B18" s="2"/>
      <x:c r="C18" s="2"/>
      <x:c r="D18" s="2"/>
      <x:c r="E18" s="2"/>
    </x:row>
    <x:row r="19" ht="24" customHeight="1">
      <x:c r="A19" s="20" t="str">
        <x:v>5｜自動指定日へ別の勤務を入力すると「競合／要確認」。その入力を消すか夜勤日を調整します。夜勤が続く予定も、翌日が明と重なるため確認対象です。</x:v>
      </x:c>
      <x:c r="B19" s="20"/>
      <x:c r="C19" s="20"/>
      <x:c r="D19" s="20"/>
      <x:c r="E19" s="20"/>
    </x:row>
    <x:row r="20" ht="24" customHeight="1">
      <x:c r="A20" s="20"/>
      <x:c r="B20" s="20"/>
      <x:c r="C20" s="20"/>
      <x:c r="D20" s="20"/>
      <x:c r="E20" s="20"/>
    </x:row>
    <x:row r="21" ht="26" customHeight="1">
      <x:c r="A21" s="2"/>
      <x:c r="B21" s="2"/>
      <x:c r="C21" s="2"/>
      <x:c r="D21" s="2"/>
      <x:c r="E21" s="2"/>
    </x:row>
    <x:row r="22" ht="24" customHeight="1">
      <x:c r="A22" s="22" t="str">
        <x:v>6｜翌月はファイルをコピーし、B10:B44を消して対象月を変更します。前月末2日分の「夜」を写し、月初の表示を確認してください。表を確定するときはD列を値としてコピーします。</x:v>
      </x:c>
      <x:c r="B22" s="22"/>
      <x:c r="C22" s="22"/>
      <x:c r="D22" s="22"/>
      <x:c r="E22" s="22"/>
    </x:row>
    <x:row r="23" ht="24" customHeight="1">
      <x:c r="A23" s="22"/>
      <x:c r="B23" s="22"/>
      <x:c r="C23" s="22"/>
      <x:c r="D23" s="22"/>
      <x:c r="E23" s="22"/>
    </x:row>
    <x:row r="24" ht="26" customHeight="1">
      <x:c r="A24" s="2"/>
      <x:c r="B24" s="2"/>
      <x:c r="C24" s="2"/>
      <x:c r="D24" s="2"/>
      <x:c r="E24" s="2"/>
    </x:row>
    <x:row r="25" ht="24" customHeight="1">
      <x:c r="A25" s="20" t="str">
        <x:v>記事・作成者｜シフトラ編集部 https://aishift.com/blog/excel-night-shift-next-day/</x:v>
      </x:c>
      <x:c r="B25" s="20"/>
      <x:c r="C25" s="20"/>
      <x:c r="D25" s="20"/>
      <x:c r="E25" s="20"/>
    </x:row>
    <x:row r="26" ht="24" customHeight="1">
      <x:c r="A26" s="20"/>
      <x:c r="B26" s="20"/>
      <x:c r="C26" s="20"/>
      <x:c r="D26" s="20"/>
      <x:c r="E26" s="20"/>
    </x:row>
    <x:row r="27" ht="26" customHeight="1">
      <x:c r="A27" s="2"/>
      <x:c r="B27" s="2"/>
      <x:c r="C27" s="2"/>
      <x:c r="D27" s="2"/>
      <x:c r="E27" s="2"/>
    </x:row>
    <x:row r="28" ht="26" customHeight="1">
      <x:c r="A28" s="2"/>
      <x:c r="B28" s="2"/>
      <x:c r="C28" s="2"/>
      <x:c r="D28" s="2"/>
      <x:c r="E28" s="2"/>
    </x:row>
    <x:row r="29" ht="26" customHeight="1">
      <x:c r="A29" s="2"/>
      <x:c r="B29" s="2"/>
      <x:c r="C29" s="2"/>
      <x:c r="D29" s="2"/>
      <x:c r="E29" s="2"/>
    </x:row>
    <x:row r="30" ht="26" customHeight="1">
      <x:c r="A30" s="2"/>
      <x:c r="B30" s="2"/>
      <x:c r="C30" s="2"/>
      <x:c r="D30" s="2"/>
      <x:c r="E30" s="2"/>
    </x:row>
  </x:sheetData>
  <x:mergeCells>
    <x:mergeCell ref="A1:E2"/>
    <x:mergeCell ref="A5:E5"/>
    <x:mergeCell ref="A7:E8"/>
    <x:mergeCell ref="A10:E11"/>
    <x:mergeCell ref="A13:E14"/>
    <x:mergeCell ref="A16:E17"/>
    <x:mergeCell ref="A19:E20"/>
    <x:mergeCell ref="A22:E23"/>
    <x:mergeCell ref="A25:E2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24" hidden="0" customWidth="1"/>
    <x:col min="2" max="2" width="17" hidden="0" customWidth="1"/>
    <x:col min="3" max="3" width="23" hidden="0" customWidth="1"/>
    <x:col min="4" max="4" width="19" hidden="0" customWidth="1"/>
    <x:col min="5" max="5" width="38" hidden="0" customWidth="1"/>
  </x:cols>
  <x:sheetData>
    <x:row r="1" ht="27" customHeight="1">
      <x:c r="A1" s="4" t="str">
        <x:v>夜勤明けの自動表示｜入力用</x:v>
      </x:c>
      <x:c r="B1" s="4"/>
      <x:c r="C1" s="4"/>
      <x:c r="D1" s="4"/>
      <x:c r="E1" s="4"/>
    </x:row>
    <x:row r="2" ht="27" customHeight="1">
      <x:c r="A2" s="4"/>
      <x:c r="B2" s="4"/>
      <x:c r="C2" s="4"/>
      <x:c r="D2" s="4"/>
      <x:c r="E2" s="4"/>
    </x:row>
    <x:row r="3" ht="26" customHeight="1">
      <x:c r="A3" s="2" t="str">
        <x:v>対象月</x:v>
      </x:c>
      <x:c r="B3" s="9" t="n">
        <x:v>46266</x:v>
      </x:c>
      <x:c r="C3" s="2" t="str">
        <x:v>明け翌日を休に</x:v>
      </x:c>
      <x:c r="D3" s="11" t="n">
        <x:v>1</x:v>
      </x:c>
      <x:c r="E3" s="2" t="str">
        <x:v>1＝表示する ／ 0＝表示しない</x:v>
      </x:c>
    </x:row>
    <x:row r="4" ht="26" customHeight="1">
      <x:c r="A4" s="2" t="str">
        <x:v>スタッフ</x:v>
      </x:c>
      <x:c r="B4" s="11" t="str">
        <x:v>氏名を入力</x:v>
      </x:c>
      <x:c r="C4" s="2" t="str">
        <x:v>「夜→明→休」は職場の運用に合わせて選択</x:v>
      </x:c>
      <x:c r="D4" s="2"/>
      <x:c r="E4" s="2"/>
    </x:row>
    <x:row r="5" ht="36" customHeight="1">
      <x:c r="A5" s="6" t="str">
        <x:v>入力はB列、確定前に見る表はD列。前月末2日〜翌月初2日を連続して扱います。</x:v>
      </x:c>
      <x:c r="B5" s="6"/>
      <x:c r="C5" s="6"/>
      <x:c r="D5" s="6"/>
      <x:c r="E5" s="6"/>
    </x:row>
    <x:row r="6" ht="36" customHeight="1">
      <x:c r="A6" s="2" t="str">
        <x:v>確認が必要な行</x:v>
      </x:c>
      <x:c r="B6" s="2" t="n">
        <x:f>COUNTIF(E10:E44,"競合")+COUNTIF(E10:E44,"記号確認")+COUNTIF(E10:E44,"設定確認")</x:f>
        <x:v>0</x:v>
      </x:c>
      <x:c r="C6" s="6" t="str">
        <x:v>0でも人数・資格・勤務時間の確認は別途必要です。</x:v>
      </x:c>
      <x:c r="D6" s="6"/>
      <x:c r="E6" s="6"/>
    </x:row>
    <x:row r="7" ht="30" customHeight="1">
      <x:c r="A7" s="12" t="str">
        <x:v>月外の日付も境界確認用。前月の「夜」と翌月へ続く「明・休」を確認します。</x:v>
      </x:c>
      <x:c r="B7" s="12"/>
      <x:c r="C7" s="12"/>
      <x:c r="D7" s="12"/>
      <x:c r="E7" s="12"/>
    </x:row>
    <x:row r="8" ht="26" customHeight="1">
      <x:c r="A8" s="2"/>
      <x:c r="B8" s="2"/>
      <x:c r="C8" s="2"/>
      <x:c r="D8" s="2"/>
      <x:c r="E8" s="2"/>
    </x:row>
    <x:row r="9" ht="30" customHeight="1">
      <x:c r="A9" s="14" t="str">
        <x:v>日付</x:v>
      </x:c>
      <x:c r="B9" s="14" t="str">
        <x:v>勤務（入力）</x:v>
      </x:c>
      <x:c r="C9" s="14" t="str">
        <x:v>自動指定</x:v>
      </x:c>
      <x:c r="D9" s="14" t="str">
        <x:v>表示結果</x:v>
      </x:c>
      <x:c r="E9" s="14" t="str">
        <x:v>確認</x:v>
      </x:c>
    </x:row>
    <x:row r="10" ht="26" customHeight="1">
      <x:c r="A10" s="16" t="n">
        <x:f>IF(AND(ISNUMBER($B$3),$B$3&gt;=DATE(2000,1,1),$B$3&lt;=DATE(2100,12,31)),IF(-1&lt;=DAY(DATE(YEAR($B$3),MONTH($B$3)+1,0))+2,DATE(YEAR($B$3),MONTH($B$3),-1),""),"")</x:f>
        <x:v>46264</x:v>
      </x:c>
      <x:c r="B10" s="19"/>
      <x:c r="C10" s="17" t="str">
        <x:f>IF(A10="","","")</x:f>
      </x:c>
      <x:c r="D10" s="17" t="str">
        <x:f>IF(A10="","",IF(OR(E10="競合",E10="記号確認",E10="設定確認"),"要確認",IF(C10&lt;&gt;"",C10,IF(B10="","",B10))))</x:f>
      </x:c>
      <x:c r="E10" s="17" t="str">
        <x:f>IF(A10="","",IF(NOT(OR($D$3=0,$D$3=1)),"設定確認",IF(AND(B10&lt;&gt;"",NOT(OR(B10="早",B10="日",B10="遅",B10="夜",B10="休"))),"記号確認",IF(AND(C10&lt;&gt;"",B10&lt;&gt;"",B10&lt;&gt;C10),"競合",IF(AND(B10="",C10=""),"未入力","")))))</x:f>
        <x:v>未入力</x:v>
      </x:c>
    </x:row>
    <x:row r="11" ht="26" customHeight="1">
      <x:c r="A11" s="16" t="n">
        <x:f>IF(AND(ISNUMBER($B$3),$B$3&gt;=DATE(2000,1,1),$B$3&lt;=DATE(2100,12,31)),IF(0&lt;=DAY(DATE(YEAR($B$3),MONTH($B$3)+1,0))+2,DATE(YEAR($B$3),MONTH($B$3),0),""),"")</x:f>
        <x:v>46265</x:v>
      </x:c>
      <x:c r="B11" s="19"/>
      <x:c r="C11" s="17" t="str">
        <x:f>IF(A11="","",IF(B10="夜","明",""))</x:f>
      </x:c>
      <x:c r="D11" s="17" t="str">
        <x:f>IF(A11="","",IF(OR(E11="競合",E11="記号確認",E11="設定確認"),"要確認",IF(C11&lt;&gt;"",C11,IF(B11="","",B11))))</x:f>
      </x:c>
      <x:c r="E11" s="17" t="str">
        <x:f>IF(A11="","",IF(NOT(OR($D$3=0,$D$3=1)),"設定確認",IF(AND(B11&lt;&gt;"",NOT(OR(B11="早",B11="日",B11="遅",B11="夜",B11="休"))),"記号確認",IF(AND(C11&lt;&gt;"",B11&lt;&gt;"",B11&lt;&gt;C11),"競合",IF(AND(B11="",C11=""),"未入力","")))))</x:f>
        <x:v>未入力</x:v>
      </x:c>
    </x:row>
    <x:row r="12" ht="26" customHeight="1">
      <x:c r="A12" s="16" t="n">
        <x:f>IF(AND(ISNUMBER($B$3),$B$3&gt;=DATE(2000,1,1),$B$3&lt;=DATE(2100,12,31)),IF(1&lt;=DAY(DATE(YEAR($B$3),MONTH($B$3)+1,0))+2,DATE(YEAR($B$3),MONTH($B$3),1),""),"")</x:f>
        <x:v>46266</x:v>
      </x:c>
      <x:c r="B12" s="19"/>
      <x:c r="C12" s="17" t="str">
        <x:f>IF(A12="","",IF(B11="夜","明",IF(AND($D$3=1,B10="夜"),"休","")))</x:f>
      </x:c>
      <x:c r="D12" s="17" t="str">
        <x:f>IF(A12="","",IF(OR(E12="競合",E12="記号確認",E12="設定確認"),"要確認",IF(C12&lt;&gt;"",C12,IF(B12="","",B12))))</x:f>
      </x:c>
      <x:c r="E12" s="17" t="str">
        <x:f>IF(A12="","",IF(NOT(OR($D$3=0,$D$3=1)),"設定確認",IF(AND(B12&lt;&gt;"",NOT(OR(B12="早",B12="日",B12="遅",B12="夜",B12="休"))),"記号確認",IF(AND(C12&lt;&gt;"",B12&lt;&gt;"",B12&lt;&gt;C12),"競合",IF(AND(B12="",C12=""),"未入力","")))))</x:f>
        <x:v>未入力</x:v>
      </x:c>
    </x:row>
    <x:row r="13" ht="26" customHeight="1">
      <x:c r="A13" s="16" t="n">
        <x:f>IF(AND(ISNUMBER($B$3),$B$3&gt;=DATE(2000,1,1),$B$3&lt;=DATE(2100,12,31)),IF(2&lt;=DAY(DATE(YEAR($B$3),MONTH($B$3)+1,0))+2,DATE(YEAR($B$3),MONTH($B$3),2),""),"")</x:f>
        <x:v>46267</x:v>
      </x:c>
      <x:c r="B13" s="19"/>
      <x:c r="C13" s="17" t="str">
        <x:f>IF(A13="","",IF(B12="夜","明",IF(AND($D$3=1,B11="夜"),"休","")))</x:f>
      </x:c>
      <x:c r="D13" s="17" t="str">
        <x:f>IF(A13="","",IF(OR(E13="競合",E13="記号確認",E13="設定確認"),"要確認",IF(C13&lt;&gt;"",C13,IF(B13="","",B13))))</x:f>
      </x:c>
      <x:c r="E13" s="17" t="str">
        <x:f>IF(A13="","",IF(NOT(OR($D$3=0,$D$3=1)),"設定確認",IF(AND(B13&lt;&gt;"",NOT(OR(B13="早",B13="日",B13="遅",B13="夜",B13="休"))),"記号確認",IF(AND(C13&lt;&gt;"",B13&lt;&gt;"",B13&lt;&gt;C13),"競合",IF(AND(B13="",C13=""),"未入力","")))))</x:f>
        <x:v>未入力</x:v>
      </x:c>
    </x:row>
    <x:row r="14" ht="26" customHeight="1">
      <x:c r="A14" s="16" t="n">
        <x:f>IF(AND(ISNUMBER($B$3),$B$3&gt;=DATE(2000,1,1),$B$3&lt;=DATE(2100,12,31)),IF(3&lt;=DAY(DATE(YEAR($B$3),MONTH($B$3)+1,0))+2,DATE(YEAR($B$3),MONTH($B$3),3),""),"")</x:f>
        <x:v>46268</x:v>
      </x:c>
      <x:c r="B14" s="19"/>
      <x:c r="C14" s="17" t="str">
        <x:f>IF(A14="","",IF(B13="夜","明",IF(AND($D$3=1,B12="夜"),"休","")))</x:f>
      </x:c>
      <x:c r="D14" s="17" t="str">
        <x:f>IF(A14="","",IF(OR(E14="競合",E14="記号確認",E14="設定確認"),"要確認",IF(C14&lt;&gt;"",C14,IF(B14="","",B14))))</x:f>
      </x:c>
      <x:c r="E14" s="17" t="str">
        <x:f>IF(A14="","",IF(NOT(OR($D$3=0,$D$3=1)),"設定確認",IF(AND(B14&lt;&gt;"",NOT(OR(B14="早",B14="日",B14="遅",B14="夜",B14="休"))),"記号確認",IF(AND(C14&lt;&gt;"",B14&lt;&gt;"",B14&lt;&gt;C14),"競合",IF(AND(B14="",C14=""),"未入力","")))))</x:f>
        <x:v>未入力</x:v>
      </x:c>
    </x:row>
    <x:row r="15" ht="26" customHeight="1">
      <x:c r="A15" s="16" t="n">
        <x:f>IF(AND(ISNUMBER($B$3),$B$3&gt;=DATE(2000,1,1),$B$3&lt;=DATE(2100,12,31)),IF(4&lt;=DAY(DATE(YEAR($B$3),MONTH($B$3)+1,0))+2,DATE(YEAR($B$3),MONTH($B$3),4),""),"")</x:f>
        <x:v>46269</x:v>
      </x:c>
      <x:c r="B15" s="19"/>
      <x:c r="C15" s="17" t="str">
        <x:f>IF(A15="","",IF(B14="夜","明",IF(AND($D$3=1,B13="夜"),"休","")))</x:f>
      </x:c>
      <x:c r="D15" s="17" t="str">
        <x:f>IF(A15="","",IF(OR(E15="競合",E15="記号確認",E15="設定確認"),"要確認",IF(C15&lt;&gt;"",C15,IF(B15="","",B15))))</x:f>
      </x:c>
      <x:c r="E15" s="17" t="str">
        <x:f>IF(A15="","",IF(NOT(OR($D$3=0,$D$3=1)),"設定確認",IF(AND(B15&lt;&gt;"",NOT(OR(B15="早",B15="日",B15="遅",B15="夜",B15="休"))),"記号確認",IF(AND(C15&lt;&gt;"",B15&lt;&gt;"",B15&lt;&gt;C15),"競合",IF(AND(B15="",C15=""),"未入力","")))))</x:f>
        <x:v>未入力</x:v>
      </x:c>
    </x:row>
    <x:row r="16" ht="26" customHeight="1">
      <x:c r="A16" s="16" t="n">
        <x:f>IF(AND(ISNUMBER($B$3),$B$3&gt;=DATE(2000,1,1),$B$3&lt;=DATE(2100,12,31)),IF(5&lt;=DAY(DATE(YEAR($B$3),MONTH($B$3)+1,0))+2,DATE(YEAR($B$3),MONTH($B$3),5),""),"")</x:f>
        <x:v>46270</x:v>
      </x:c>
      <x:c r="B16" s="19"/>
      <x:c r="C16" s="17" t="str">
        <x:f>IF(A16="","",IF(B15="夜","明",IF(AND($D$3=1,B14="夜"),"休","")))</x:f>
      </x:c>
      <x:c r="D16" s="17" t="str">
        <x:f>IF(A16="","",IF(OR(E16="競合",E16="記号確認",E16="設定確認"),"要確認",IF(C16&lt;&gt;"",C16,IF(B16="","",B16))))</x:f>
      </x:c>
      <x:c r="E16" s="17" t="str">
        <x:f>IF(A16="","",IF(NOT(OR($D$3=0,$D$3=1)),"設定確認",IF(AND(B16&lt;&gt;"",NOT(OR(B16="早",B16="日",B16="遅",B16="夜",B16="休"))),"記号確認",IF(AND(C16&lt;&gt;"",B16&lt;&gt;"",B16&lt;&gt;C16),"競合",IF(AND(B16="",C16=""),"未入力","")))))</x:f>
        <x:v>未入力</x:v>
      </x:c>
    </x:row>
    <x:row r="17" ht="26" customHeight="1">
      <x:c r="A17" s="16" t="n">
        <x:f>IF(AND(ISNUMBER($B$3),$B$3&gt;=DATE(2000,1,1),$B$3&lt;=DATE(2100,12,31)),IF(6&lt;=DAY(DATE(YEAR($B$3),MONTH($B$3)+1,0))+2,DATE(YEAR($B$3),MONTH($B$3),6),""),"")</x:f>
        <x:v>46271</x:v>
      </x:c>
      <x:c r="B17" s="19"/>
      <x:c r="C17" s="17" t="str">
        <x:f>IF(A17="","",IF(B16="夜","明",IF(AND($D$3=1,B15="夜"),"休","")))</x:f>
      </x:c>
      <x:c r="D17" s="17" t="str">
        <x:f>IF(A17="","",IF(OR(E17="競合",E17="記号確認",E17="設定確認"),"要確認",IF(C17&lt;&gt;"",C17,IF(B17="","",B17))))</x:f>
      </x:c>
      <x:c r="E17" s="17" t="str">
        <x:f>IF(A17="","",IF(NOT(OR($D$3=0,$D$3=1)),"設定確認",IF(AND(B17&lt;&gt;"",NOT(OR(B17="早",B17="日",B17="遅",B17="夜",B17="休"))),"記号確認",IF(AND(C17&lt;&gt;"",B17&lt;&gt;"",B17&lt;&gt;C17),"競合",IF(AND(B17="",C17=""),"未入力","")))))</x:f>
        <x:v>未入力</x:v>
      </x:c>
    </x:row>
    <x:row r="18" ht="26" customHeight="1">
      <x:c r="A18" s="16" t="n">
        <x:f>IF(AND(ISNUMBER($B$3),$B$3&gt;=DATE(2000,1,1),$B$3&lt;=DATE(2100,12,31)),IF(7&lt;=DAY(DATE(YEAR($B$3),MONTH($B$3)+1,0))+2,DATE(YEAR($B$3),MONTH($B$3),7),""),"")</x:f>
        <x:v>46272</x:v>
      </x:c>
      <x:c r="B18" s="19"/>
      <x:c r="C18" s="17" t="str">
        <x:f>IF(A18="","",IF(B17="夜","明",IF(AND($D$3=1,B16="夜"),"休","")))</x:f>
      </x:c>
      <x:c r="D18" s="17" t="str">
        <x:f>IF(A18="","",IF(OR(E18="競合",E18="記号確認",E18="設定確認"),"要確認",IF(C18&lt;&gt;"",C18,IF(B18="","",B18))))</x:f>
      </x:c>
      <x:c r="E18" s="17" t="str">
        <x:f>IF(A18="","",IF(NOT(OR($D$3=0,$D$3=1)),"設定確認",IF(AND(B18&lt;&gt;"",NOT(OR(B18="早",B18="日",B18="遅",B18="夜",B18="休"))),"記号確認",IF(AND(C18&lt;&gt;"",B18&lt;&gt;"",B18&lt;&gt;C18),"競合",IF(AND(B18="",C18=""),"未入力","")))))</x:f>
        <x:v>未入力</x:v>
      </x:c>
    </x:row>
    <x:row r="19" ht="26" customHeight="1">
      <x:c r="A19" s="16" t="n">
        <x:f>IF(AND(ISNUMBER($B$3),$B$3&gt;=DATE(2000,1,1),$B$3&lt;=DATE(2100,12,31)),IF(8&lt;=DAY(DATE(YEAR($B$3),MONTH($B$3)+1,0))+2,DATE(YEAR($B$3),MONTH($B$3),8),""),"")</x:f>
        <x:v>46273</x:v>
      </x:c>
      <x:c r="B19" s="19"/>
      <x:c r="C19" s="17" t="str">
        <x:f>IF(A19="","",IF(B18="夜","明",IF(AND($D$3=1,B17="夜"),"休","")))</x:f>
      </x:c>
      <x:c r="D19" s="17" t="str">
        <x:f>IF(A19="","",IF(OR(E19="競合",E19="記号確認",E19="設定確認"),"要確認",IF(C19&lt;&gt;"",C19,IF(B19="","",B19))))</x:f>
      </x:c>
      <x:c r="E19" s="17" t="str">
        <x:f>IF(A19="","",IF(NOT(OR($D$3=0,$D$3=1)),"設定確認",IF(AND(B19&lt;&gt;"",NOT(OR(B19="早",B19="日",B19="遅",B19="夜",B19="休"))),"記号確認",IF(AND(C19&lt;&gt;"",B19&lt;&gt;"",B19&lt;&gt;C19),"競合",IF(AND(B19="",C19=""),"未入力","")))))</x:f>
        <x:v>未入力</x:v>
      </x:c>
    </x:row>
    <x:row r="20" ht="26" customHeight="1">
      <x:c r="A20" s="16" t="n">
        <x:f>IF(AND(ISNUMBER($B$3),$B$3&gt;=DATE(2000,1,1),$B$3&lt;=DATE(2100,12,31)),IF(9&lt;=DAY(DATE(YEAR($B$3),MONTH($B$3)+1,0))+2,DATE(YEAR($B$3),MONTH($B$3),9),""),"")</x:f>
        <x:v>46274</x:v>
      </x:c>
      <x:c r="B20" s="19"/>
      <x:c r="C20" s="17" t="str">
        <x:f>IF(A20="","",IF(B19="夜","明",IF(AND($D$3=1,B18="夜"),"休","")))</x:f>
      </x:c>
      <x:c r="D20" s="17" t="str">
        <x:f>IF(A20="","",IF(OR(E20="競合",E20="記号確認",E20="設定確認"),"要確認",IF(C20&lt;&gt;"",C20,IF(B20="","",B20))))</x:f>
      </x:c>
      <x:c r="E20" s="17" t="str">
        <x:f>IF(A20="","",IF(NOT(OR($D$3=0,$D$3=1)),"設定確認",IF(AND(B20&lt;&gt;"",NOT(OR(B20="早",B20="日",B20="遅",B20="夜",B20="休"))),"記号確認",IF(AND(C20&lt;&gt;"",B20&lt;&gt;"",B20&lt;&gt;C20),"競合",IF(AND(B20="",C20=""),"未入力","")))))</x:f>
        <x:v>未入力</x:v>
      </x:c>
    </x:row>
    <x:row r="21" ht="26" customHeight="1">
      <x:c r="A21" s="16" t="n">
        <x:f>IF(AND(ISNUMBER($B$3),$B$3&gt;=DATE(2000,1,1),$B$3&lt;=DATE(2100,12,31)),IF(10&lt;=DAY(DATE(YEAR($B$3),MONTH($B$3)+1,0))+2,DATE(YEAR($B$3),MONTH($B$3),10),""),"")</x:f>
        <x:v>46275</x:v>
      </x:c>
      <x:c r="B21" s="19"/>
      <x:c r="C21" s="17" t="str">
        <x:f>IF(A21="","",IF(B20="夜","明",IF(AND($D$3=1,B19="夜"),"休","")))</x:f>
      </x:c>
      <x:c r="D21" s="17" t="str">
        <x:f>IF(A21="","",IF(OR(E21="競合",E21="記号確認",E21="設定確認"),"要確認",IF(C21&lt;&gt;"",C21,IF(B21="","",B21))))</x:f>
      </x:c>
      <x:c r="E21" s="17" t="str">
        <x:f>IF(A21="","",IF(NOT(OR($D$3=0,$D$3=1)),"設定確認",IF(AND(B21&lt;&gt;"",NOT(OR(B21="早",B21="日",B21="遅",B21="夜",B21="休"))),"記号確認",IF(AND(C21&lt;&gt;"",B21&lt;&gt;"",B21&lt;&gt;C21),"競合",IF(AND(B21="",C21=""),"未入力","")))))</x:f>
        <x:v>未入力</x:v>
      </x:c>
    </x:row>
    <x:row r="22" ht="26" customHeight="1">
      <x:c r="A22" s="16" t="n">
        <x:f>IF(AND(ISNUMBER($B$3),$B$3&gt;=DATE(2000,1,1),$B$3&lt;=DATE(2100,12,31)),IF(11&lt;=DAY(DATE(YEAR($B$3),MONTH($B$3)+1,0))+2,DATE(YEAR($B$3),MONTH($B$3),11),""),"")</x:f>
        <x:v>46276</x:v>
      </x:c>
      <x:c r="B22" s="19"/>
      <x:c r="C22" s="17" t="str">
        <x:f>IF(A22="","",IF(B21="夜","明",IF(AND($D$3=1,B20="夜"),"休","")))</x:f>
      </x:c>
      <x:c r="D22" s="17" t="str">
        <x:f>IF(A22="","",IF(OR(E22="競合",E22="記号確認",E22="設定確認"),"要確認",IF(C22&lt;&gt;"",C22,IF(B22="","",B22))))</x:f>
      </x:c>
      <x:c r="E22" s="17" t="str">
        <x:f>IF(A22="","",IF(NOT(OR($D$3=0,$D$3=1)),"設定確認",IF(AND(B22&lt;&gt;"",NOT(OR(B22="早",B22="日",B22="遅",B22="夜",B22="休"))),"記号確認",IF(AND(C22&lt;&gt;"",B22&lt;&gt;"",B22&lt;&gt;C22),"競合",IF(AND(B22="",C22=""),"未入力","")))))</x:f>
        <x:v>未入力</x:v>
      </x:c>
    </x:row>
    <x:row r="23" ht="26" customHeight="1">
      <x:c r="A23" s="16" t="n">
        <x:f>IF(AND(ISNUMBER($B$3),$B$3&gt;=DATE(2000,1,1),$B$3&lt;=DATE(2100,12,31)),IF(12&lt;=DAY(DATE(YEAR($B$3),MONTH($B$3)+1,0))+2,DATE(YEAR($B$3),MONTH($B$3),12),""),"")</x:f>
        <x:v>46277</x:v>
      </x:c>
      <x:c r="B23" s="19"/>
      <x:c r="C23" s="17" t="str">
        <x:f>IF(A23="","",IF(B22="夜","明",IF(AND($D$3=1,B21="夜"),"休","")))</x:f>
      </x:c>
      <x:c r="D23" s="17" t="str">
        <x:f>IF(A23="","",IF(OR(E23="競合",E23="記号確認",E23="設定確認"),"要確認",IF(C23&lt;&gt;"",C23,IF(B23="","",B23))))</x:f>
      </x:c>
      <x:c r="E23" s="17" t="str">
        <x:f>IF(A23="","",IF(NOT(OR($D$3=0,$D$3=1)),"設定確認",IF(AND(B23&lt;&gt;"",NOT(OR(B23="早",B23="日",B23="遅",B23="夜",B23="休"))),"記号確認",IF(AND(C23&lt;&gt;"",B23&lt;&gt;"",B23&lt;&gt;C23),"競合",IF(AND(B23="",C23=""),"未入力","")))))</x:f>
        <x:v>未入力</x:v>
      </x:c>
    </x:row>
    <x:row r="24" ht="26" customHeight="1">
      <x:c r="A24" s="16" t="n">
        <x:f>IF(AND(ISNUMBER($B$3),$B$3&gt;=DATE(2000,1,1),$B$3&lt;=DATE(2100,12,31)),IF(13&lt;=DAY(DATE(YEAR($B$3),MONTH($B$3)+1,0))+2,DATE(YEAR($B$3),MONTH($B$3),13),""),"")</x:f>
        <x:v>46278</x:v>
      </x:c>
      <x:c r="B24" s="19"/>
      <x:c r="C24" s="17" t="str">
        <x:f>IF(A24="","",IF(B23="夜","明",IF(AND($D$3=1,B22="夜"),"休","")))</x:f>
      </x:c>
      <x:c r="D24" s="17" t="str">
        <x:f>IF(A24="","",IF(OR(E24="競合",E24="記号確認",E24="設定確認"),"要確認",IF(C24&lt;&gt;"",C24,IF(B24="","",B24))))</x:f>
      </x:c>
      <x:c r="E24" s="17" t="str">
        <x:f>IF(A24="","",IF(NOT(OR($D$3=0,$D$3=1)),"設定確認",IF(AND(B24&lt;&gt;"",NOT(OR(B24="早",B24="日",B24="遅",B24="夜",B24="休"))),"記号確認",IF(AND(C24&lt;&gt;"",B24&lt;&gt;"",B24&lt;&gt;C24),"競合",IF(AND(B24="",C24=""),"未入力","")))))</x:f>
        <x:v>未入力</x:v>
      </x:c>
    </x:row>
    <x:row r="25" ht="26" customHeight="1">
      <x:c r="A25" s="16" t="n">
        <x:f>IF(AND(ISNUMBER($B$3),$B$3&gt;=DATE(2000,1,1),$B$3&lt;=DATE(2100,12,31)),IF(14&lt;=DAY(DATE(YEAR($B$3),MONTH($B$3)+1,0))+2,DATE(YEAR($B$3),MONTH($B$3),14),""),"")</x:f>
        <x:v>46279</x:v>
      </x:c>
      <x:c r="B25" s="19"/>
      <x:c r="C25" s="17" t="str">
        <x:f>IF(A25="","",IF(B24="夜","明",IF(AND($D$3=1,B23="夜"),"休","")))</x:f>
      </x:c>
      <x:c r="D25" s="17" t="str">
        <x:f>IF(A25="","",IF(OR(E25="競合",E25="記号確認",E25="設定確認"),"要確認",IF(C25&lt;&gt;"",C25,IF(B25="","",B25))))</x:f>
      </x:c>
      <x:c r="E25" s="17" t="str">
        <x:f>IF(A25="","",IF(NOT(OR($D$3=0,$D$3=1)),"設定確認",IF(AND(B25&lt;&gt;"",NOT(OR(B25="早",B25="日",B25="遅",B25="夜",B25="休"))),"記号確認",IF(AND(C25&lt;&gt;"",B25&lt;&gt;"",B25&lt;&gt;C25),"競合",IF(AND(B25="",C25=""),"未入力","")))))</x:f>
        <x:v>未入力</x:v>
      </x:c>
    </x:row>
    <x:row r="26" ht="26" customHeight="1">
      <x:c r="A26" s="16" t="n">
        <x:f>IF(AND(ISNUMBER($B$3),$B$3&gt;=DATE(2000,1,1),$B$3&lt;=DATE(2100,12,31)),IF(15&lt;=DAY(DATE(YEAR($B$3),MONTH($B$3)+1,0))+2,DATE(YEAR($B$3),MONTH($B$3),15),""),"")</x:f>
        <x:v>46280</x:v>
      </x:c>
      <x:c r="B26" s="19"/>
      <x:c r="C26" s="17" t="str">
        <x:f>IF(A26="","",IF(B25="夜","明",IF(AND($D$3=1,B24="夜"),"休","")))</x:f>
      </x:c>
      <x:c r="D26" s="17" t="str">
        <x:f>IF(A26="","",IF(OR(E26="競合",E26="記号確認",E26="設定確認"),"要確認",IF(C26&lt;&gt;"",C26,IF(B26="","",B26))))</x:f>
      </x:c>
      <x:c r="E26" s="17" t="str">
        <x:f>IF(A26="","",IF(NOT(OR($D$3=0,$D$3=1)),"設定確認",IF(AND(B26&lt;&gt;"",NOT(OR(B26="早",B26="日",B26="遅",B26="夜",B26="休"))),"記号確認",IF(AND(C26&lt;&gt;"",B26&lt;&gt;"",B26&lt;&gt;C26),"競合",IF(AND(B26="",C26=""),"未入力","")))))</x:f>
        <x:v>未入力</x:v>
      </x:c>
    </x:row>
    <x:row r="27" ht="26" customHeight="1">
      <x:c r="A27" s="16" t="n">
        <x:f>IF(AND(ISNUMBER($B$3),$B$3&gt;=DATE(2000,1,1),$B$3&lt;=DATE(2100,12,31)),IF(16&lt;=DAY(DATE(YEAR($B$3),MONTH($B$3)+1,0))+2,DATE(YEAR($B$3),MONTH($B$3),16),""),"")</x:f>
        <x:v>46281</x:v>
      </x:c>
      <x:c r="B27" s="19"/>
      <x:c r="C27" s="17" t="str">
        <x:f>IF(A27="","",IF(B26="夜","明",IF(AND($D$3=1,B25="夜"),"休","")))</x:f>
      </x:c>
      <x:c r="D27" s="17" t="str">
        <x:f>IF(A27="","",IF(OR(E27="競合",E27="記号確認",E27="設定確認"),"要確認",IF(C27&lt;&gt;"",C27,IF(B27="","",B27))))</x:f>
      </x:c>
      <x:c r="E27" s="17" t="str">
        <x:f>IF(A27="","",IF(NOT(OR($D$3=0,$D$3=1)),"設定確認",IF(AND(B27&lt;&gt;"",NOT(OR(B27="早",B27="日",B27="遅",B27="夜",B27="休"))),"記号確認",IF(AND(C27&lt;&gt;"",B27&lt;&gt;"",B27&lt;&gt;C27),"競合",IF(AND(B27="",C27=""),"未入力","")))))</x:f>
        <x:v>未入力</x:v>
      </x:c>
    </x:row>
    <x:row r="28" ht="26" customHeight="1">
      <x:c r="A28" s="16" t="n">
        <x:f>IF(AND(ISNUMBER($B$3),$B$3&gt;=DATE(2000,1,1),$B$3&lt;=DATE(2100,12,31)),IF(17&lt;=DAY(DATE(YEAR($B$3),MONTH($B$3)+1,0))+2,DATE(YEAR($B$3),MONTH($B$3),17),""),"")</x:f>
        <x:v>46282</x:v>
      </x:c>
      <x:c r="B28" s="19"/>
      <x:c r="C28" s="17" t="str">
        <x:f>IF(A28="","",IF(B27="夜","明",IF(AND($D$3=1,B26="夜"),"休","")))</x:f>
      </x:c>
      <x:c r="D28" s="17" t="str">
        <x:f>IF(A28="","",IF(OR(E28="競合",E28="記号確認",E28="設定確認"),"要確認",IF(C28&lt;&gt;"",C28,IF(B28="","",B28))))</x:f>
      </x:c>
      <x:c r="E28" s="17" t="str">
        <x:f>IF(A28="","",IF(NOT(OR($D$3=0,$D$3=1)),"設定確認",IF(AND(B28&lt;&gt;"",NOT(OR(B28="早",B28="日",B28="遅",B28="夜",B28="休"))),"記号確認",IF(AND(C28&lt;&gt;"",B28&lt;&gt;"",B28&lt;&gt;C28),"競合",IF(AND(B28="",C28=""),"未入力","")))))</x:f>
        <x:v>未入力</x:v>
      </x:c>
    </x:row>
    <x:row r="29" ht="26" customHeight="1">
      <x:c r="A29" s="16" t="n">
        <x:f>IF(AND(ISNUMBER($B$3),$B$3&gt;=DATE(2000,1,1),$B$3&lt;=DATE(2100,12,31)),IF(18&lt;=DAY(DATE(YEAR($B$3),MONTH($B$3)+1,0))+2,DATE(YEAR($B$3),MONTH($B$3),18),""),"")</x:f>
        <x:v>46283</x:v>
      </x:c>
      <x:c r="B29" s="19"/>
      <x:c r="C29" s="17" t="str">
        <x:f>IF(A29="","",IF(B28="夜","明",IF(AND($D$3=1,B27="夜"),"休","")))</x:f>
      </x:c>
      <x:c r="D29" s="17" t="str">
        <x:f>IF(A29="","",IF(OR(E29="競合",E29="記号確認",E29="設定確認"),"要確認",IF(C29&lt;&gt;"",C29,IF(B29="","",B29))))</x:f>
      </x:c>
      <x:c r="E29" s="17" t="str">
        <x:f>IF(A29="","",IF(NOT(OR($D$3=0,$D$3=1)),"設定確認",IF(AND(B29&lt;&gt;"",NOT(OR(B29="早",B29="日",B29="遅",B29="夜",B29="休"))),"記号確認",IF(AND(C29&lt;&gt;"",B29&lt;&gt;"",B29&lt;&gt;C29),"競合",IF(AND(B29="",C29=""),"未入力","")))))</x:f>
        <x:v>未入力</x:v>
      </x:c>
    </x:row>
    <x:row r="30" ht="26" customHeight="1">
      <x:c r="A30" s="16" t="n">
        <x:f>IF(AND(ISNUMBER($B$3),$B$3&gt;=DATE(2000,1,1),$B$3&lt;=DATE(2100,12,31)),IF(19&lt;=DAY(DATE(YEAR($B$3),MONTH($B$3)+1,0))+2,DATE(YEAR($B$3),MONTH($B$3),19),""),"")</x:f>
        <x:v>46284</x:v>
      </x:c>
      <x:c r="B30" s="19"/>
      <x:c r="C30" s="17" t="str">
        <x:f>IF(A30="","",IF(B29="夜","明",IF(AND($D$3=1,B28="夜"),"休","")))</x:f>
      </x:c>
      <x:c r="D30" s="17" t="str">
        <x:f>IF(A30="","",IF(OR(E30="競合",E30="記号確認",E30="設定確認"),"要確認",IF(C30&lt;&gt;"",C30,IF(B30="","",B30))))</x:f>
      </x:c>
      <x:c r="E30" s="17" t="str">
        <x:f>IF(A30="","",IF(NOT(OR($D$3=0,$D$3=1)),"設定確認",IF(AND(B30&lt;&gt;"",NOT(OR(B30="早",B30="日",B30="遅",B30="夜",B30="休"))),"記号確認",IF(AND(C30&lt;&gt;"",B30&lt;&gt;"",B30&lt;&gt;C30),"競合",IF(AND(B30="",C30=""),"未入力","")))))</x:f>
        <x:v>未入力</x:v>
      </x:c>
    </x:row>
    <x:row r="31" ht="26" customHeight="1">
      <x:c r="A31" s="16" t="n">
        <x:f>IF(AND(ISNUMBER($B$3),$B$3&gt;=DATE(2000,1,1),$B$3&lt;=DATE(2100,12,31)),IF(20&lt;=DAY(DATE(YEAR($B$3),MONTH($B$3)+1,0))+2,DATE(YEAR($B$3),MONTH($B$3),20),""),"")</x:f>
        <x:v>46285</x:v>
      </x:c>
      <x:c r="B31" s="19"/>
      <x:c r="C31" s="17" t="str">
        <x:f>IF(A31="","",IF(B30="夜","明",IF(AND($D$3=1,B29="夜"),"休","")))</x:f>
      </x:c>
      <x:c r="D31" s="17" t="str">
        <x:f>IF(A31="","",IF(OR(E31="競合",E31="記号確認",E31="設定確認"),"要確認",IF(C31&lt;&gt;"",C31,IF(B31="","",B31))))</x:f>
      </x:c>
      <x:c r="E31" s="17" t="str">
        <x:f>IF(A31="","",IF(NOT(OR($D$3=0,$D$3=1)),"設定確認",IF(AND(B31&lt;&gt;"",NOT(OR(B31="早",B31="日",B31="遅",B31="夜",B31="休"))),"記号確認",IF(AND(C31&lt;&gt;"",B31&lt;&gt;"",B31&lt;&gt;C31),"競合",IF(AND(B31="",C31=""),"未入力","")))))</x:f>
        <x:v>未入力</x:v>
      </x:c>
    </x:row>
    <x:row r="32" ht="26" customHeight="1">
      <x:c r="A32" s="16" t="n">
        <x:f>IF(AND(ISNUMBER($B$3),$B$3&gt;=DATE(2000,1,1),$B$3&lt;=DATE(2100,12,31)),IF(21&lt;=DAY(DATE(YEAR($B$3),MONTH($B$3)+1,0))+2,DATE(YEAR($B$3),MONTH($B$3),21),""),"")</x:f>
        <x:v>46286</x:v>
      </x:c>
      <x:c r="B32" s="19"/>
      <x:c r="C32" s="17" t="str">
        <x:f>IF(A32="","",IF(B31="夜","明",IF(AND($D$3=1,B30="夜"),"休","")))</x:f>
      </x:c>
      <x:c r="D32" s="17" t="str">
        <x:f>IF(A32="","",IF(OR(E32="競合",E32="記号確認",E32="設定確認"),"要確認",IF(C32&lt;&gt;"",C32,IF(B32="","",B32))))</x:f>
      </x:c>
      <x:c r="E32" s="17" t="str">
        <x:f>IF(A32="","",IF(NOT(OR($D$3=0,$D$3=1)),"設定確認",IF(AND(B32&lt;&gt;"",NOT(OR(B32="早",B32="日",B32="遅",B32="夜",B32="休"))),"記号確認",IF(AND(C32&lt;&gt;"",B32&lt;&gt;"",B32&lt;&gt;C32),"競合",IF(AND(B32="",C32=""),"未入力","")))))</x:f>
        <x:v>未入力</x:v>
      </x:c>
    </x:row>
    <x:row r="33" ht="26" customHeight="1">
      <x:c r="A33" s="16" t="n">
        <x:f>IF(AND(ISNUMBER($B$3),$B$3&gt;=DATE(2000,1,1),$B$3&lt;=DATE(2100,12,31)),IF(22&lt;=DAY(DATE(YEAR($B$3),MONTH($B$3)+1,0))+2,DATE(YEAR($B$3),MONTH($B$3),22),""),"")</x:f>
        <x:v>46287</x:v>
      </x:c>
      <x:c r="B33" s="19"/>
      <x:c r="C33" s="17" t="str">
        <x:f>IF(A33="","",IF(B32="夜","明",IF(AND($D$3=1,B31="夜"),"休","")))</x:f>
      </x:c>
      <x:c r="D33" s="17" t="str">
        <x:f>IF(A33="","",IF(OR(E33="競合",E33="記号確認",E33="設定確認"),"要確認",IF(C33&lt;&gt;"",C33,IF(B33="","",B33))))</x:f>
      </x:c>
      <x:c r="E33" s="17" t="str">
        <x:f>IF(A33="","",IF(NOT(OR($D$3=0,$D$3=1)),"設定確認",IF(AND(B33&lt;&gt;"",NOT(OR(B33="早",B33="日",B33="遅",B33="夜",B33="休"))),"記号確認",IF(AND(C33&lt;&gt;"",B33&lt;&gt;"",B33&lt;&gt;C33),"競合",IF(AND(B33="",C33=""),"未入力","")))))</x:f>
        <x:v>未入力</x:v>
      </x:c>
    </x:row>
    <x:row r="34" ht="26" customHeight="1">
      <x:c r="A34" s="16" t="n">
        <x:f>IF(AND(ISNUMBER($B$3),$B$3&gt;=DATE(2000,1,1),$B$3&lt;=DATE(2100,12,31)),IF(23&lt;=DAY(DATE(YEAR($B$3),MONTH($B$3)+1,0))+2,DATE(YEAR($B$3),MONTH($B$3),23),""),"")</x:f>
        <x:v>46288</x:v>
      </x:c>
      <x:c r="B34" s="19"/>
      <x:c r="C34" s="17" t="str">
        <x:f>IF(A34="","",IF(B33="夜","明",IF(AND($D$3=1,B32="夜"),"休","")))</x:f>
      </x:c>
      <x:c r="D34" s="17" t="str">
        <x:f>IF(A34="","",IF(OR(E34="競合",E34="記号確認",E34="設定確認"),"要確認",IF(C34&lt;&gt;"",C34,IF(B34="","",B34))))</x:f>
      </x:c>
      <x:c r="E34" s="17" t="str">
        <x:f>IF(A34="","",IF(NOT(OR($D$3=0,$D$3=1)),"設定確認",IF(AND(B34&lt;&gt;"",NOT(OR(B34="早",B34="日",B34="遅",B34="夜",B34="休"))),"記号確認",IF(AND(C34&lt;&gt;"",B34&lt;&gt;"",B34&lt;&gt;C34),"競合",IF(AND(B34="",C34=""),"未入力","")))))</x:f>
        <x:v>未入力</x:v>
      </x:c>
    </x:row>
    <x:row r="35" ht="26" customHeight="1">
      <x:c r="A35" s="16" t="n">
        <x:f>IF(AND(ISNUMBER($B$3),$B$3&gt;=DATE(2000,1,1),$B$3&lt;=DATE(2100,12,31)),IF(24&lt;=DAY(DATE(YEAR($B$3),MONTH($B$3)+1,0))+2,DATE(YEAR($B$3),MONTH($B$3),24),""),"")</x:f>
        <x:v>46289</x:v>
      </x:c>
      <x:c r="B35" s="19"/>
      <x:c r="C35" s="17" t="str">
        <x:f>IF(A35="","",IF(B34="夜","明",IF(AND($D$3=1,B33="夜"),"休","")))</x:f>
      </x:c>
      <x:c r="D35" s="17" t="str">
        <x:f>IF(A35="","",IF(OR(E35="競合",E35="記号確認",E35="設定確認"),"要確認",IF(C35&lt;&gt;"",C35,IF(B35="","",B35))))</x:f>
      </x:c>
      <x:c r="E35" s="17" t="str">
        <x:f>IF(A35="","",IF(NOT(OR($D$3=0,$D$3=1)),"設定確認",IF(AND(B35&lt;&gt;"",NOT(OR(B35="早",B35="日",B35="遅",B35="夜",B35="休"))),"記号確認",IF(AND(C35&lt;&gt;"",B35&lt;&gt;"",B35&lt;&gt;C35),"競合",IF(AND(B35="",C35=""),"未入力","")))))</x:f>
        <x:v>未入力</x:v>
      </x:c>
    </x:row>
    <x:row r="36" ht="26" customHeight="1">
      <x:c r="A36" s="16" t="n">
        <x:f>IF(AND(ISNUMBER($B$3),$B$3&gt;=DATE(2000,1,1),$B$3&lt;=DATE(2100,12,31)),IF(25&lt;=DAY(DATE(YEAR($B$3),MONTH($B$3)+1,0))+2,DATE(YEAR($B$3),MONTH($B$3),25),""),"")</x:f>
        <x:v>46290</x:v>
      </x:c>
      <x:c r="B36" s="19"/>
      <x:c r="C36" s="17" t="str">
        <x:f>IF(A36="","",IF(B35="夜","明",IF(AND($D$3=1,B34="夜"),"休","")))</x:f>
      </x:c>
      <x:c r="D36" s="17" t="str">
        <x:f>IF(A36="","",IF(OR(E36="競合",E36="記号確認",E36="設定確認"),"要確認",IF(C36&lt;&gt;"",C36,IF(B36="","",B36))))</x:f>
      </x:c>
      <x:c r="E36" s="17" t="str">
        <x:f>IF(A36="","",IF(NOT(OR($D$3=0,$D$3=1)),"設定確認",IF(AND(B36&lt;&gt;"",NOT(OR(B36="早",B36="日",B36="遅",B36="夜",B36="休"))),"記号確認",IF(AND(C36&lt;&gt;"",B36&lt;&gt;"",B36&lt;&gt;C36),"競合",IF(AND(B36="",C36=""),"未入力","")))))</x:f>
        <x:v>未入力</x:v>
      </x:c>
    </x:row>
    <x:row r="37" ht="26" customHeight="1">
      <x:c r="A37" s="16" t="n">
        <x:f>IF(AND(ISNUMBER($B$3),$B$3&gt;=DATE(2000,1,1),$B$3&lt;=DATE(2100,12,31)),IF(26&lt;=DAY(DATE(YEAR($B$3),MONTH($B$3)+1,0))+2,DATE(YEAR($B$3),MONTH($B$3),26),""),"")</x:f>
        <x:v>46291</x:v>
      </x:c>
      <x:c r="B37" s="19"/>
      <x:c r="C37" s="17" t="str">
        <x:f>IF(A37="","",IF(B36="夜","明",IF(AND($D$3=1,B35="夜"),"休","")))</x:f>
      </x:c>
      <x:c r="D37" s="17" t="str">
        <x:f>IF(A37="","",IF(OR(E37="競合",E37="記号確認",E37="設定確認"),"要確認",IF(C37&lt;&gt;"",C37,IF(B37="","",B37))))</x:f>
      </x:c>
      <x:c r="E37" s="17" t="str">
        <x:f>IF(A37="","",IF(NOT(OR($D$3=0,$D$3=1)),"設定確認",IF(AND(B37&lt;&gt;"",NOT(OR(B37="早",B37="日",B37="遅",B37="夜",B37="休"))),"記号確認",IF(AND(C37&lt;&gt;"",B37&lt;&gt;"",B37&lt;&gt;C37),"競合",IF(AND(B37="",C37=""),"未入力","")))))</x:f>
        <x:v>未入力</x:v>
      </x:c>
    </x:row>
    <x:row r="38" ht="26" customHeight="1">
      <x:c r="A38" s="16" t="n">
        <x:f>IF(AND(ISNUMBER($B$3),$B$3&gt;=DATE(2000,1,1),$B$3&lt;=DATE(2100,12,31)),IF(27&lt;=DAY(DATE(YEAR($B$3),MONTH($B$3)+1,0))+2,DATE(YEAR($B$3),MONTH($B$3),27),""),"")</x:f>
        <x:v>46292</x:v>
      </x:c>
      <x:c r="B38" s="19"/>
      <x:c r="C38" s="17" t="str">
        <x:f>IF(A38="","",IF(B37="夜","明",IF(AND($D$3=1,B36="夜"),"休","")))</x:f>
      </x:c>
      <x:c r="D38" s="17" t="str">
        <x:f>IF(A38="","",IF(OR(E38="競合",E38="記号確認",E38="設定確認"),"要確認",IF(C38&lt;&gt;"",C38,IF(B38="","",B38))))</x:f>
      </x:c>
      <x:c r="E38" s="17" t="str">
        <x:f>IF(A38="","",IF(NOT(OR($D$3=0,$D$3=1)),"設定確認",IF(AND(B38&lt;&gt;"",NOT(OR(B38="早",B38="日",B38="遅",B38="夜",B38="休"))),"記号確認",IF(AND(C38&lt;&gt;"",B38&lt;&gt;"",B38&lt;&gt;C38),"競合",IF(AND(B38="",C38=""),"未入力","")))))</x:f>
        <x:v>未入力</x:v>
      </x:c>
    </x:row>
    <x:row r="39" ht="26" customHeight="1">
      <x:c r="A39" s="16" t="n">
        <x:f>IF(AND(ISNUMBER($B$3),$B$3&gt;=DATE(2000,1,1),$B$3&lt;=DATE(2100,12,31)),IF(28&lt;=DAY(DATE(YEAR($B$3),MONTH($B$3)+1,0))+2,DATE(YEAR($B$3),MONTH($B$3),28),""),"")</x:f>
        <x:v>46293</x:v>
      </x:c>
      <x:c r="B39" s="19"/>
      <x:c r="C39" s="17" t="str">
        <x:f>IF(A39="","",IF(B38="夜","明",IF(AND($D$3=1,B37="夜"),"休","")))</x:f>
      </x:c>
      <x:c r="D39" s="17" t="str">
        <x:f>IF(A39="","",IF(OR(E39="競合",E39="記号確認",E39="設定確認"),"要確認",IF(C39&lt;&gt;"",C39,IF(B39="","",B39))))</x:f>
      </x:c>
      <x:c r="E39" s="17" t="str">
        <x:f>IF(A39="","",IF(NOT(OR($D$3=0,$D$3=1)),"設定確認",IF(AND(B39&lt;&gt;"",NOT(OR(B39="早",B39="日",B39="遅",B39="夜",B39="休"))),"記号確認",IF(AND(C39&lt;&gt;"",B39&lt;&gt;"",B39&lt;&gt;C39),"競合",IF(AND(B39="",C39=""),"未入力","")))))</x:f>
        <x:v>未入力</x:v>
      </x:c>
    </x:row>
    <x:row r="40" ht="26" customHeight="1">
      <x:c r="A40" s="16" t="n">
        <x:f>IF(AND(ISNUMBER($B$3),$B$3&gt;=DATE(2000,1,1),$B$3&lt;=DATE(2100,12,31)),IF(29&lt;=DAY(DATE(YEAR($B$3),MONTH($B$3)+1,0))+2,DATE(YEAR($B$3),MONTH($B$3),29),""),"")</x:f>
        <x:v>46294</x:v>
      </x:c>
      <x:c r="B40" s="19"/>
      <x:c r="C40" s="17" t="str">
        <x:f>IF(A40="","",IF(B39="夜","明",IF(AND($D$3=1,B38="夜"),"休","")))</x:f>
      </x:c>
      <x:c r="D40" s="17" t="str">
        <x:f>IF(A40="","",IF(OR(E40="競合",E40="記号確認",E40="設定確認"),"要確認",IF(C40&lt;&gt;"",C40,IF(B40="","",B40))))</x:f>
      </x:c>
      <x:c r="E40" s="17" t="str">
        <x:f>IF(A40="","",IF(NOT(OR($D$3=0,$D$3=1)),"設定確認",IF(AND(B40&lt;&gt;"",NOT(OR(B40="早",B40="日",B40="遅",B40="夜",B40="休"))),"記号確認",IF(AND(C40&lt;&gt;"",B40&lt;&gt;"",B40&lt;&gt;C40),"競合",IF(AND(B40="",C40=""),"未入力","")))))</x:f>
        <x:v>未入力</x:v>
      </x:c>
    </x:row>
    <x:row r="41" ht="26" customHeight="1">
      <x:c r="A41" s="16" t="n">
        <x:f>IF(AND(ISNUMBER($B$3),$B$3&gt;=DATE(2000,1,1),$B$3&lt;=DATE(2100,12,31)),IF(30&lt;=DAY(DATE(YEAR($B$3),MONTH($B$3)+1,0))+2,DATE(YEAR($B$3),MONTH($B$3),30),""),"")</x:f>
        <x:v>46295</x:v>
      </x:c>
      <x:c r="B41" s="19"/>
      <x:c r="C41" s="17" t="str">
        <x:f>IF(A41="","",IF(B40="夜","明",IF(AND($D$3=1,B39="夜"),"休","")))</x:f>
      </x:c>
      <x:c r="D41" s="17" t="str">
        <x:f>IF(A41="","",IF(OR(E41="競合",E41="記号確認",E41="設定確認"),"要確認",IF(C41&lt;&gt;"",C41,IF(B41="","",B41))))</x:f>
      </x:c>
      <x:c r="E41" s="17" t="str">
        <x:f>IF(A41="","",IF(NOT(OR($D$3=0,$D$3=1)),"設定確認",IF(AND(B41&lt;&gt;"",NOT(OR(B41="早",B41="日",B41="遅",B41="夜",B41="休"))),"記号確認",IF(AND(C41&lt;&gt;"",B41&lt;&gt;"",B41&lt;&gt;C41),"競合",IF(AND(B41="",C41=""),"未入力","")))))</x:f>
        <x:v>未入力</x:v>
      </x:c>
    </x:row>
    <x:row r="42" ht="26" customHeight="1">
      <x:c r="A42" s="16" t="n">
        <x:f>IF(AND(ISNUMBER($B$3),$B$3&gt;=DATE(2000,1,1),$B$3&lt;=DATE(2100,12,31)),IF(31&lt;=DAY(DATE(YEAR($B$3),MONTH($B$3)+1,0))+2,DATE(YEAR($B$3),MONTH($B$3),31),""),"")</x:f>
        <x:v>46296</x:v>
      </x:c>
      <x:c r="B42" s="19"/>
      <x:c r="C42" s="17" t="str">
        <x:f>IF(A42="","",IF(B41="夜","明",IF(AND($D$3=1,B40="夜"),"休","")))</x:f>
      </x:c>
      <x:c r="D42" s="17" t="str">
        <x:f>IF(A42="","",IF(OR(E42="競合",E42="記号確認",E42="設定確認"),"要確認",IF(C42&lt;&gt;"",C42,IF(B42="","",B42))))</x:f>
      </x:c>
      <x:c r="E42" s="17" t="str">
        <x:f>IF(A42="","",IF(NOT(OR($D$3=0,$D$3=1)),"設定確認",IF(AND(B42&lt;&gt;"",NOT(OR(B42="早",B42="日",B42="遅",B42="夜",B42="休"))),"記号確認",IF(AND(C42&lt;&gt;"",B42&lt;&gt;"",B42&lt;&gt;C42),"競合",IF(AND(B42="",C42=""),"未入力","")))))</x:f>
        <x:v>未入力</x:v>
      </x:c>
    </x:row>
    <x:row r="43" ht="26" customHeight="1">
      <x:c r="A43" s="16" t="n">
        <x:f>IF(AND(ISNUMBER($B$3),$B$3&gt;=DATE(2000,1,1),$B$3&lt;=DATE(2100,12,31)),IF(32&lt;=DAY(DATE(YEAR($B$3),MONTH($B$3)+1,0))+2,DATE(YEAR($B$3),MONTH($B$3),32),""),"")</x:f>
        <x:v>46297</x:v>
      </x:c>
      <x:c r="B43" s="19"/>
      <x:c r="C43" s="17" t="str">
        <x:f>IF(A43="","",IF(B42="夜","明",IF(AND($D$3=1,B41="夜"),"休","")))</x:f>
      </x:c>
      <x:c r="D43" s="17" t="str">
        <x:f>IF(A43="","",IF(OR(E43="競合",E43="記号確認",E43="設定確認"),"要確認",IF(C43&lt;&gt;"",C43,IF(B43="","",B43))))</x:f>
      </x:c>
      <x:c r="E43" s="17" t="str">
        <x:f>IF(A43="","",IF(NOT(OR($D$3=0,$D$3=1)),"設定確認",IF(AND(B43&lt;&gt;"",NOT(OR(B43="早",B43="日",B43="遅",B43="夜",B43="休"))),"記号確認",IF(AND(C43&lt;&gt;"",B43&lt;&gt;"",B43&lt;&gt;C43),"競合",IF(AND(B43="",C43=""),"未入力","")))))</x:f>
        <x:v>未入力</x:v>
      </x:c>
    </x:row>
    <x:row r="44" ht="26" customHeight="1">
      <x:c r="A44" s="16" t="str">
        <x:f>IF(AND(ISNUMBER($B$3),$B$3&gt;=DATE(2000,1,1),$B$3&lt;=DATE(2100,12,31)),IF(33&lt;=DAY(DATE(YEAR($B$3),MONTH($B$3)+1,0))+2,DATE(YEAR($B$3),MONTH($B$3),33),""),"")</x:f>
      </x:c>
      <x:c r="B44" s="19"/>
      <x:c r="C44" s="17" t="str">
        <x:f>IF(A44="","",IF(B43="夜","明",IF(AND($D$3=1,B42="夜"),"休","")))</x:f>
      </x:c>
      <x:c r="D44" s="17" t="str">
        <x:f>IF(A44="","",IF(OR(E44="競合",E44="記号確認",E44="設定確認"),"要確認",IF(C44&lt;&gt;"",C44,IF(B44="","",B44))))</x:f>
      </x:c>
      <x:c r="E44" s="17" t="str">
        <x:f>IF(A44="","",IF(NOT(OR($D$3=0,$D$3=1)),"設定確認",IF(AND(B44&lt;&gt;"",NOT(OR(B44="早",B44="日",B44="遅",B44="夜",B44="休"))),"記号確認",IF(AND(C44&lt;&gt;"",B44&lt;&gt;"",B44&lt;&gt;C44),"競合",IF(AND(B44="",C44=""),"未入力","")))))</x:f>
      </x:c>
    </x:row>
    <x:row r="45" ht="26" customHeight="1">
      <x:c r="A45" s="2"/>
      <x:c r="B45" s="2"/>
      <x:c r="C45" s="2"/>
      <x:c r="D45" s="2"/>
      <x:c r="E45" s="2"/>
    </x:row>
    <x:row r="46" ht="23" customHeight="1">
      <x:c r="A46" s="6" t="str">
        <x:v>B列の「夜」を消す・移すとC〜E列が追従します。自動指定日に別の勤務があると「競合／要確認」。B列の予定を調整してください。前月末2日は入力の参照用で、それ以前の夜勤からの明け表示は対象外です。年月変更だけでは入力済みの予定は消えません。</x:v>
      </x:c>
      <x:c r="B46" s="6"/>
      <x:c r="C46" s="6"/>
      <x:c r="D46" s="6"/>
      <x:c r="E46" s="6"/>
    </x:row>
    <x:row r="47" ht="23" customHeight="1">
      <x:c r="A47" s="6"/>
      <x:c r="B47" s="6"/>
      <x:c r="C47" s="6"/>
      <x:c r="D47" s="6"/>
      <x:c r="E47" s="6"/>
    </x:row>
    <x:row r="48" ht="23" customHeight="1">
      <x:c r="A48" s="6"/>
      <x:c r="B48" s="6"/>
      <x:c r="C48" s="6"/>
      <x:c r="D48" s="6"/>
      <x:c r="E48" s="6"/>
    </x:row>
    <x:row r="49" ht="26" customHeight="1">
      <x:c r="A49" s="2"/>
      <x:c r="B49" s="2"/>
      <x:c r="C49" s="2"/>
      <x:c r="D49" s="2"/>
      <x:c r="E49" s="2"/>
    </x:row>
  </x:sheetData>
  <x:mergeCells>
    <x:mergeCell ref="A1:E2"/>
    <x:mergeCell ref="A5:E5"/>
    <x:mergeCell ref="C4:E4"/>
    <x:mergeCell ref="C6:E6"/>
    <x:mergeCell ref="A7:E7"/>
    <x:mergeCell ref="A46:E48"/>
  </x:mergeCells>
  <x:conditionalFormatting sqref="C10:D44">
    <x:cfRule type="expression" dxfId="0" priority="1">
      <x:formula>C10="夜"</x:formula>
    </x:cfRule>
    <x:cfRule type="expression" dxfId="1" priority="2">
      <x:formula>C10="明"</x:formula>
    </x:cfRule>
    <x:cfRule type="expression" dxfId="2" priority="3">
      <x:formula>C10="休"</x:formula>
    </x:cfRule>
  </x:conditionalFormatting>
  <x:conditionalFormatting sqref="A10:E44">
    <x:cfRule type="expression" dxfId="3" priority="4">
      <x:formula>$D10="要確認"</x:formula>
    </x:cfRule>
  </x:conditionalFormatting>
  <x:dataValidations count="2">
    <x:dataValidation type="list" sqref="D3">
      <x:formula1>"0,1"</x:formula1>
    </x:dataValidation>
    <x:dataValidation type="list" sqref="B10:B44">
      <x:formula1>"早,日,遅,夜,休"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24" hidden="0" customWidth="1"/>
    <x:col min="2" max="2" width="17" hidden="0" customWidth="1"/>
    <x:col min="3" max="3" width="23" hidden="0" customWidth="1"/>
    <x:col min="4" max="4" width="19" hidden="0" customWidth="1"/>
    <x:col min="5" max="5" width="38" hidden="0" customWidth="1"/>
  </x:cols>
  <x:sheetData>
    <x:row r="1" ht="27" customHeight="1">
      <x:c r="A1" s="4" t="str">
        <x:v>夜勤明けの自動表示｜記入例</x:v>
      </x:c>
      <x:c r="B1" s="4"/>
      <x:c r="C1" s="4"/>
      <x:c r="D1" s="4"/>
      <x:c r="E1" s="4"/>
    </x:row>
    <x:row r="2" ht="27" customHeight="1">
      <x:c r="A2" s="4"/>
      <x:c r="B2" s="4"/>
      <x:c r="C2" s="4"/>
      <x:c r="D2" s="4"/>
      <x:c r="E2" s="4"/>
    </x:row>
    <x:row r="3" ht="26" customHeight="1">
      <x:c r="A3" s="2" t="str">
        <x:v>対象月</x:v>
      </x:c>
      <x:c r="B3" s="9" t="n">
        <x:v>46266</x:v>
      </x:c>
      <x:c r="C3" s="2" t="str">
        <x:v>明け翌日を休に</x:v>
      </x:c>
      <x:c r="D3" s="11" t="n">
        <x:v>1</x:v>
      </x:c>
      <x:c r="E3" s="2" t="str">
        <x:v>1＝表示する ／ 0＝表示しない</x:v>
      </x:c>
    </x:row>
    <x:row r="4" ht="26" customHeight="1">
      <x:c r="A4" s="2" t="str">
        <x:v>スタッフ</x:v>
      </x:c>
      <x:c r="B4" s="11" t="str">
        <x:v>スタッフA</x:v>
      </x:c>
      <x:c r="C4" s="2" t="str">
        <x:v>「夜→明→休」は職場の運用に合わせて選択</x:v>
      </x:c>
      <x:c r="D4" s="2"/>
      <x:c r="E4" s="2"/>
    </x:row>
    <x:row r="5" ht="36" customHeight="1">
      <x:c r="A5" s="6" t="str">
        <x:v>入力はB列、確定前に見る表はD列。前月末2日〜翌月初2日を連続して扱います。</x:v>
      </x:c>
      <x:c r="B5" s="6"/>
      <x:c r="C5" s="6"/>
      <x:c r="D5" s="6"/>
      <x:c r="E5" s="6"/>
    </x:row>
    <x:row r="6" ht="36" customHeight="1">
      <x:c r="A6" s="2" t="str">
        <x:v>確認が必要な行</x:v>
      </x:c>
      <x:c r="B6" s="2" t="n">
        <x:f>COUNTIF(E10:E44,"競合")+COUNTIF(E10:E44,"記号確認")+COUNTIF(E10:E44,"設定確認")</x:f>
        <x:v>0</x:v>
      </x:c>
      <x:c r="C6" s="6" t="str">
        <x:v>0でも人数・資格・勤務時間の確認は別途必要です。</x:v>
      </x:c>
      <x:c r="D6" s="6"/>
      <x:c r="E6" s="6"/>
    </x:row>
    <x:row r="7" ht="30" customHeight="1">
      <x:c r="A7" s="12" t="str">
        <x:v>月外の日付も境界確認用。前月の「夜」と翌月へ続く「明・休」を確認します。</x:v>
      </x:c>
      <x:c r="B7" s="12"/>
      <x:c r="C7" s="12"/>
      <x:c r="D7" s="12"/>
      <x:c r="E7" s="12"/>
    </x:row>
    <x:row r="8" ht="26" customHeight="1">
      <x:c r="A8" s="2"/>
      <x:c r="B8" s="2"/>
      <x:c r="C8" s="2"/>
      <x:c r="D8" s="2"/>
      <x:c r="E8" s="2"/>
    </x:row>
    <x:row r="9" ht="30" customHeight="1">
      <x:c r="A9" s="14" t="str">
        <x:v>日付</x:v>
      </x:c>
      <x:c r="B9" s="14" t="str">
        <x:v>勤務（入力）</x:v>
      </x:c>
      <x:c r="C9" s="14" t="str">
        <x:v>自動指定</x:v>
      </x:c>
      <x:c r="D9" s="14" t="str">
        <x:v>表示結果</x:v>
      </x:c>
      <x:c r="E9" s="14" t="str">
        <x:v>確認</x:v>
      </x:c>
    </x:row>
    <x:row r="10" ht="26" customHeight="1">
      <x:c r="A10" s="16" t="n">
        <x:f>IF(AND(ISNUMBER($B$3),$B$3&gt;=DATE(2000,1,1),$B$3&lt;=DATE(2100,12,31)),IF(-1&lt;=DAY(DATE(YEAR($B$3),MONTH($B$3)+1,0))+2,DATE(YEAR($B$3),MONTH($B$3),-1),""),"")</x:f>
        <x:v>46264</x:v>
      </x:c>
      <x:c r="B10" s="19"/>
      <x:c r="C10" s="17" t="str">
        <x:f>IF(A10="","","")</x:f>
      </x:c>
      <x:c r="D10" s="17" t="str">
        <x:f>IF(A10="","",IF(OR(E10="競合",E10="記号確認",E10="設定確認"),"要確認",IF(C10&lt;&gt;"",C10,IF(B10="","",B10))))</x:f>
      </x:c>
      <x:c r="E10" s="17" t="str">
        <x:f>IF(A10="","",IF(NOT(OR($D$3=0,$D$3=1)),"設定確認",IF(AND(B10&lt;&gt;"",NOT(OR(B10="早",B10="日",B10="遅",B10="夜",B10="休"))),"記号確認",IF(AND(C10&lt;&gt;"",B10&lt;&gt;"",B10&lt;&gt;C10),"競合",IF(AND(B10="",C10=""),"未入力","")))))</x:f>
        <x:v>未入力</x:v>
      </x:c>
    </x:row>
    <x:row r="11" ht="26" customHeight="1">
      <x:c r="A11" s="16" t="n">
        <x:f>IF(AND(ISNUMBER($B$3),$B$3&gt;=DATE(2000,1,1),$B$3&lt;=DATE(2100,12,31)),IF(0&lt;=DAY(DATE(YEAR($B$3),MONTH($B$3)+1,0))+2,DATE(YEAR($B$3),MONTH($B$3),0),""),"")</x:f>
        <x:v>46265</x:v>
      </x:c>
      <x:c r="B11" s="19" t="str">
        <x:v>夜</x:v>
      </x:c>
      <x:c r="C11" s="17" t="str">
        <x:f>IF(A11="","",IF(B10="夜","明",""))</x:f>
      </x:c>
      <x:c r="D11" s="17" t="str">
        <x:f>IF(A11="","",IF(OR(E11="競合",E11="記号確認",E11="設定確認"),"要確認",IF(C11&lt;&gt;"",C11,IF(B11="","",B11))))</x:f>
        <x:v>夜</x:v>
      </x:c>
      <x:c r="E11" s="17" t="str">
        <x:f>IF(A11="","",IF(NOT(OR($D$3=0,$D$3=1)),"設定確認",IF(AND(B11&lt;&gt;"",NOT(OR(B11="早",B11="日",B11="遅",B11="夜",B11="休"))),"記号確認",IF(AND(C11&lt;&gt;"",B11&lt;&gt;"",B11&lt;&gt;C11),"競合",IF(AND(B11="",C11=""),"未入力","")))))</x:f>
      </x:c>
    </x:row>
    <x:row r="12" ht="26" customHeight="1">
      <x:c r="A12" s="16" t="n">
        <x:f>IF(AND(ISNUMBER($B$3),$B$3&gt;=DATE(2000,1,1),$B$3&lt;=DATE(2100,12,31)),IF(1&lt;=DAY(DATE(YEAR($B$3),MONTH($B$3)+1,0))+2,DATE(YEAR($B$3),MONTH($B$3),1),""),"")</x:f>
        <x:v>46266</x:v>
      </x:c>
      <x:c r="B12" s="19"/>
      <x:c r="C12" s="17" t="str">
        <x:f>IF(A12="","",IF(B11="夜","明",IF(AND($D$3=1,B10="夜"),"休","")))</x:f>
        <x:v>明</x:v>
      </x:c>
      <x:c r="D12" s="17" t="str">
        <x:f>IF(A12="","",IF(OR(E12="競合",E12="記号確認",E12="設定確認"),"要確認",IF(C12&lt;&gt;"",C12,IF(B12="","",B12))))</x:f>
        <x:v>明</x:v>
      </x:c>
      <x:c r="E12" s="17" t="str">
        <x:f>IF(A12="","",IF(NOT(OR($D$3=0,$D$3=1)),"設定確認",IF(AND(B12&lt;&gt;"",NOT(OR(B12="早",B12="日",B12="遅",B12="夜",B12="休"))),"記号確認",IF(AND(C12&lt;&gt;"",B12&lt;&gt;"",B12&lt;&gt;C12),"競合",IF(AND(B12="",C12=""),"未入力","")))))</x:f>
      </x:c>
    </x:row>
    <x:row r="13" ht="26" customHeight="1">
      <x:c r="A13" s="16" t="n">
        <x:f>IF(AND(ISNUMBER($B$3),$B$3&gt;=DATE(2000,1,1),$B$3&lt;=DATE(2100,12,31)),IF(2&lt;=DAY(DATE(YEAR($B$3),MONTH($B$3)+1,0))+2,DATE(YEAR($B$3),MONTH($B$3),2),""),"")</x:f>
        <x:v>46267</x:v>
      </x:c>
      <x:c r="B13" s="19"/>
      <x:c r="C13" s="17" t="str">
        <x:f>IF(A13="","",IF(B12="夜","明",IF(AND($D$3=1,B11="夜"),"休","")))</x:f>
        <x:v>休</x:v>
      </x:c>
      <x:c r="D13" s="17" t="str">
        <x:f>IF(A13="","",IF(OR(E13="競合",E13="記号確認",E13="設定確認"),"要確認",IF(C13&lt;&gt;"",C13,IF(B13="","",B13))))</x:f>
        <x:v>休</x:v>
      </x:c>
      <x:c r="E13" s="17" t="str">
        <x:f>IF(A13="","",IF(NOT(OR($D$3=0,$D$3=1)),"設定確認",IF(AND(B13&lt;&gt;"",NOT(OR(B13="早",B13="日",B13="遅",B13="夜",B13="休"))),"記号確認",IF(AND(C13&lt;&gt;"",B13&lt;&gt;"",B13&lt;&gt;C13),"競合",IF(AND(B13="",C13=""),"未入力","")))))</x:f>
      </x:c>
    </x:row>
    <x:row r="14" ht="26" customHeight="1">
      <x:c r="A14" s="16" t="n">
        <x:f>IF(AND(ISNUMBER($B$3),$B$3&gt;=DATE(2000,1,1),$B$3&lt;=DATE(2100,12,31)),IF(3&lt;=DAY(DATE(YEAR($B$3),MONTH($B$3)+1,0))+2,DATE(YEAR($B$3),MONTH($B$3),3),""),"")</x:f>
        <x:v>46268</x:v>
      </x:c>
      <x:c r="B14" s="19" t="str">
        <x:v>日</x:v>
      </x:c>
      <x:c r="C14" s="17" t="str">
        <x:f>IF(A14="","",IF(B13="夜","明",IF(AND($D$3=1,B12="夜"),"休","")))</x:f>
      </x:c>
      <x:c r="D14" s="17" t="str">
        <x:f>IF(A14="","",IF(OR(E14="競合",E14="記号確認",E14="設定確認"),"要確認",IF(C14&lt;&gt;"",C14,IF(B14="","",B14))))</x:f>
        <x:v>日</x:v>
      </x:c>
      <x:c r="E14" s="17" t="str">
        <x:f>IF(A14="","",IF(NOT(OR($D$3=0,$D$3=1)),"設定確認",IF(AND(B14&lt;&gt;"",NOT(OR(B14="早",B14="日",B14="遅",B14="夜",B14="休"))),"記号確認",IF(AND(C14&lt;&gt;"",B14&lt;&gt;"",B14&lt;&gt;C14),"競合",IF(AND(B14="",C14=""),"未入力","")))))</x:f>
      </x:c>
    </x:row>
    <x:row r="15" ht="26" customHeight="1">
      <x:c r="A15" s="16" t="n">
        <x:f>IF(AND(ISNUMBER($B$3),$B$3&gt;=DATE(2000,1,1),$B$3&lt;=DATE(2100,12,31)),IF(4&lt;=DAY(DATE(YEAR($B$3),MONTH($B$3)+1,0))+2,DATE(YEAR($B$3),MONTH($B$3),4),""),"")</x:f>
        <x:v>46269</x:v>
      </x:c>
      <x:c r="B15" s="19" t="str">
        <x:v>夜</x:v>
      </x:c>
      <x:c r="C15" s="17" t="str">
        <x:f>IF(A15="","",IF(B14="夜","明",IF(AND($D$3=1,B13="夜"),"休","")))</x:f>
      </x:c>
      <x:c r="D15" s="17" t="str">
        <x:f>IF(A15="","",IF(OR(E15="競合",E15="記号確認",E15="設定確認"),"要確認",IF(C15&lt;&gt;"",C15,IF(B15="","",B15))))</x:f>
        <x:v>夜</x:v>
      </x:c>
      <x:c r="E15" s="17" t="str">
        <x:f>IF(A15="","",IF(NOT(OR($D$3=0,$D$3=1)),"設定確認",IF(AND(B15&lt;&gt;"",NOT(OR(B15="早",B15="日",B15="遅",B15="夜",B15="休"))),"記号確認",IF(AND(C15&lt;&gt;"",B15&lt;&gt;"",B15&lt;&gt;C15),"競合",IF(AND(B15="",C15=""),"未入力","")))))</x:f>
      </x:c>
    </x:row>
    <x:row r="16" ht="26" customHeight="1">
      <x:c r="A16" s="16" t="n">
        <x:f>IF(AND(ISNUMBER($B$3),$B$3&gt;=DATE(2000,1,1),$B$3&lt;=DATE(2100,12,31)),IF(5&lt;=DAY(DATE(YEAR($B$3),MONTH($B$3)+1,0))+2,DATE(YEAR($B$3),MONTH($B$3),5),""),"")</x:f>
        <x:v>46270</x:v>
      </x:c>
      <x:c r="B16" s="19"/>
      <x:c r="C16" s="17" t="str">
        <x:f>IF(A16="","",IF(B15="夜","明",IF(AND($D$3=1,B14="夜"),"休","")))</x:f>
        <x:v>明</x:v>
      </x:c>
      <x:c r="D16" s="17" t="str">
        <x:f>IF(A16="","",IF(OR(E16="競合",E16="記号確認",E16="設定確認"),"要確認",IF(C16&lt;&gt;"",C16,IF(B16="","",B16))))</x:f>
        <x:v>明</x:v>
      </x:c>
      <x:c r="E16" s="17" t="str">
        <x:f>IF(A16="","",IF(NOT(OR($D$3=0,$D$3=1)),"設定確認",IF(AND(B16&lt;&gt;"",NOT(OR(B16="早",B16="日",B16="遅",B16="夜",B16="休"))),"記号確認",IF(AND(C16&lt;&gt;"",B16&lt;&gt;"",B16&lt;&gt;C16),"競合",IF(AND(B16="",C16=""),"未入力","")))))</x:f>
      </x:c>
    </x:row>
    <x:row r="17" ht="26" customHeight="1">
      <x:c r="A17" s="16" t="n">
        <x:f>IF(AND(ISNUMBER($B$3),$B$3&gt;=DATE(2000,1,1),$B$3&lt;=DATE(2100,12,31)),IF(6&lt;=DAY(DATE(YEAR($B$3),MONTH($B$3)+1,0))+2,DATE(YEAR($B$3),MONTH($B$3),6),""),"")</x:f>
        <x:v>46271</x:v>
      </x:c>
      <x:c r="B17" s="19"/>
      <x:c r="C17" s="17" t="str">
        <x:f>IF(A17="","",IF(B16="夜","明",IF(AND($D$3=1,B15="夜"),"休","")))</x:f>
        <x:v>休</x:v>
      </x:c>
      <x:c r="D17" s="17" t="str">
        <x:f>IF(A17="","",IF(OR(E17="競合",E17="記号確認",E17="設定確認"),"要確認",IF(C17&lt;&gt;"",C17,IF(B17="","",B17))))</x:f>
        <x:v>休</x:v>
      </x:c>
      <x:c r="E17" s="17" t="str">
        <x:f>IF(A17="","",IF(NOT(OR($D$3=0,$D$3=1)),"設定確認",IF(AND(B17&lt;&gt;"",NOT(OR(B17="早",B17="日",B17="遅",B17="夜",B17="休"))),"記号確認",IF(AND(C17&lt;&gt;"",B17&lt;&gt;"",B17&lt;&gt;C17),"競合",IF(AND(B17="",C17=""),"未入力","")))))</x:f>
      </x:c>
    </x:row>
    <x:row r="18" ht="26" customHeight="1">
      <x:c r="A18" s="16" t="n">
        <x:f>IF(AND(ISNUMBER($B$3),$B$3&gt;=DATE(2000,1,1),$B$3&lt;=DATE(2100,12,31)),IF(7&lt;=DAY(DATE(YEAR($B$3),MONTH($B$3)+1,0))+2,DATE(YEAR($B$3),MONTH($B$3),7),""),"")</x:f>
        <x:v>46272</x:v>
      </x:c>
      <x:c r="B18" s="19" t="str">
        <x:v>日</x:v>
      </x:c>
      <x:c r="C18" s="17" t="str">
        <x:f>IF(A18="","",IF(B17="夜","明",IF(AND($D$3=1,B16="夜"),"休","")))</x:f>
      </x:c>
      <x:c r="D18" s="17" t="str">
        <x:f>IF(A18="","",IF(OR(E18="競合",E18="記号確認",E18="設定確認"),"要確認",IF(C18&lt;&gt;"",C18,IF(B18="","",B18))))</x:f>
        <x:v>日</x:v>
      </x:c>
      <x:c r="E18" s="17" t="str">
        <x:f>IF(A18="","",IF(NOT(OR($D$3=0,$D$3=1)),"設定確認",IF(AND(B18&lt;&gt;"",NOT(OR(B18="早",B18="日",B18="遅",B18="夜",B18="休"))),"記号確認",IF(AND(C18&lt;&gt;"",B18&lt;&gt;"",B18&lt;&gt;C18),"競合",IF(AND(B18="",C18=""),"未入力","")))))</x:f>
      </x:c>
    </x:row>
    <x:row r="19" ht="26" customHeight="1">
      <x:c r="A19" s="16" t="n">
        <x:f>IF(AND(ISNUMBER($B$3),$B$3&gt;=DATE(2000,1,1),$B$3&lt;=DATE(2100,12,31)),IF(8&lt;=DAY(DATE(YEAR($B$3),MONTH($B$3)+1,0))+2,DATE(YEAR($B$3),MONTH($B$3),8),""),"")</x:f>
        <x:v>46273</x:v>
      </x:c>
      <x:c r="B19" s="19"/>
      <x:c r="C19" s="17" t="str">
        <x:f>IF(A19="","",IF(B18="夜","明",IF(AND($D$3=1,B17="夜"),"休","")))</x:f>
      </x:c>
      <x:c r="D19" s="17" t="str">
        <x:f>IF(A19="","",IF(OR(E19="競合",E19="記号確認",E19="設定確認"),"要確認",IF(C19&lt;&gt;"",C19,IF(B19="","",B19))))</x:f>
      </x:c>
      <x:c r="E19" s="17" t="str">
        <x:f>IF(A19="","",IF(NOT(OR($D$3=0,$D$3=1)),"設定確認",IF(AND(B19&lt;&gt;"",NOT(OR(B19="早",B19="日",B19="遅",B19="夜",B19="休"))),"記号確認",IF(AND(C19&lt;&gt;"",B19&lt;&gt;"",B19&lt;&gt;C19),"競合",IF(AND(B19="",C19=""),"未入力","")))))</x:f>
        <x:v>未入力</x:v>
      </x:c>
    </x:row>
    <x:row r="20" ht="26" customHeight="1">
      <x:c r="A20" s="16" t="n">
        <x:f>IF(AND(ISNUMBER($B$3),$B$3&gt;=DATE(2000,1,1),$B$3&lt;=DATE(2100,12,31)),IF(9&lt;=DAY(DATE(YEAR($B$3),MONTH($B$3)+1,0))+2,DATE(YEAR($B$3),MONTH($B$3),9),""),"")</x:f>
        <x:v>46274</x:v>
      </x:c>
      <x:c r="B20" s="19"/>
      <x:c r="C20" s="17" t="str">
        <x:f>IF(A20="","",IF(B19="夜","明",IF(AND($D$3=1,B18="夜"),"休","")))</x:f>
      </x:c>
      <x:c r="D20" s="17" t="str">
        <x:f>IF(A20="","",IF(OR(E20="競合",E20="記号確認",E20="設定確認"),"要確認",IF(C20&lt;&gt;"",C20,IF(B20="","",B20))))</x:f>
      </x:c>
      <x:c r="E20" s="17" t="str">
        <x:f>IF(A20="","",IF(NOT(OR($D$3=0,$D$3=1)),"設定確認",IF(AND(B20&lt;&gt;"",NOT(OR(B20="早",B20="日",B20="遅",B20="夜",B20="休"))),"記号確認",IF(AND(C20&lt;&gt;"",B20&lt;&gt;"",B20&lt;&gt;C20),"競合",IF(AND(B20="",C20=""),"未入力","")))))</x:f>
        <x:v>未入力</x:v>
      </x:c>
    </x:row>
    <x:row r="21" ht="26" customHeight="1">
      <x:c r="A21" s="16" t="n">
        <x:f>IF(AND(ISNUMBER($B$3),$B$3&gt;=DATE(2000,1,1),$B$3&lt;=DATE(2100,12,31)),IF(10&lt;=DAY(DATE(YEAR($B$3),MONTH($B$3)+1,0))+2,DATE(YEAR($B$3),MONTH($B$3),10),""),"")</x:f>
        <x:v>46275</x:v>
      </x:c>
      <x:c r="B21" s="19"/>
      <x:c r="C21" s="17" t="str">
        <x:f>IF(A21="","",IF(B20="夜","明",IF(AND($D$3=1,B19="夜"),"休","")))</x:f>
      </x:c>
      <x:c r="D21" s="17" t="str">
        <x:f>IF(A21="","",IF(OR(E21="競合",E21="記号確認",E21="設定確認"),"要確認",IF(C21&lt;&gt;"",C21,IF(B21="","",B21))))</x:f>
      </x:c>
      <x:c r="E21" s="17" t="str">
        <x:f>IF(A21="","",IF(NOT(OR($D$3=0,$D$3=1)),"設定確認",IF(AND(B21&lt;&gt;"",NOT(OR(B21="早",B21="日",B21="遅",B21="夜",B21="休"))),"記号確認",IF(AND(C21&lt;&gt;"",B21&lt;&gt;"",B21&lt;&gt;C21),"競合",IF(AND(B21="",C21=""),"未入力","")))))</x:f>
        <x:v>未入力</x:v>
      </x:c>
    </x:row>
    <x:row r="22" ht="26" customHeight="1">
      <x:c r="A22" s="16" t="n">
        <x:f>IF(AND(ISNUMBER($B$3),$B$3&gt;=DATE(2000,1,1),$B$3&lt;=DATE(2100,12,31)),IF(11&lt;=DAY(DATE(YEAR($B$3),MONTH($B$3)+1,0))+2,DATE(YEAR($B$3),MONTH($B$3),11),""),"")</x:f>
        <x:v>46276</x:v>
      </x:c>
      <x:c r="B22" s="19"/>
      <x:c r="C22" s="17" t="str">
        <x:f>IF(A22="","",IF(B21="夜","明",IF(AND($D$3=1,B20="夜"),"休","")))</x:f>
      </x:c>
      <x:c r="D22" s="17" t="str">
        <x:f>IF(A22="","",IF(OR(E22="競合",E22="記号確認",E22="設定確認"),"要確認",IF(C22&lt;&gt;"",C22,IF(B22="","",B22))))</x:f>
      </x:c>
      <x:c r="E22" s="17" t="str">
        <x:f>IF(A22="","",IF(NOT(OR($D$3=0,$D$3=1)),"設定確認",IF(AND(B22&lt;&gt;"",NOT(OR(B22="早",B22="日",B22="遅",B22="夜",B22="休"))),"記号確認",IF(AND(C22&lt;&gt;"",B22&lt;&gt;"",B22&lt;&gt;C22),"競合",IF(AND(B22="",C22=""),"未入力","")))))</x:f>
        <x:v>未入力</x:v>
      </x:c>
    </x:row>
    <x:row r="23" ht="26" customHeight="1">
      <x:c r="A23" s="16" t="n">
        <x:f>IF(AND(ISNUMBER($B$3),$B$3&gt;=DATE(2000,1,1),$B$3&lt;=DATE(2100,12,31)),IF(12&lt;=DAY(DATE(YEAR($B$3),MONTH($B$3)+1,0))+2,DATE(YEAR($B$3),MONTH($B$3),12),""),"")</x:f>
        <x:v>46277</x:v>
      </x:c>
      <x:c r="B23" s="19"/>
      <x:c r="C23" s="17" t="str">
        <x:f>IF(A23="","",IF(B22="夜","明",IF(AND($D$3=1,B21="夜"),"休","")))</x:f>
      </x:c>
      <x:c r="D23" s="17" t="str">
        <x:f>IF(A23="","",IF(OR(E23="競合",E23="記号確認",E23="設定確認"),"要確認",IF(C23&lt;&gt;"",C23,IF(B23="","",B23))))</x:f>
      </x:c>
      <x:c r="E23" s="17" t="str">
        <x:f>IF(A23="","",IF(NOT(OR($D$3=0,$D$3=1)),"設定確認",IF(AND(B23&lt;&gt;"",NOT(OR(B23="早",B23="日",B23="遅",B23="夜",B23="休"))),"記号確認",IF(AND(C23&lt;&gt;"",B23&lt;&gt;"",B23&lt;&gt;C23),"競合",IF(AND(B23="",C23=""),"未入力","")))))</x:f>
        <x:v>未入力</x:v>
      </x:c>
    </x:row>
    <x:row r="24" ht="26" customHeight="1">
      <x:c r="A24" s="16" t="n">
        <x:f>IF(AND(ISNUMBER($B$3),$B$3&gt;=DATE(2000,1,1),$B$3&lt;=DATE(2100,12,31)),IF(13&lt;=DAY(DATE(YEAR($B$3),MONTH($B$3)+1,0))+2,DATE(YEAR($B$3),MONTH($B$3),13),""),"")</x:f>
        <x:v>46278</x:v>
      </x:c>
      <x:c r="B24" s="19"/>
      <x:c r="C24" s="17" t="str">
        <x:f>IF(A24="","",IF(B23="夜","明",IF(AND($D$3=1,B22="夜"),"休","")))</x:f>
      </x:c>
      <x:c r="D24" s="17" t="str">
        <x:f>IF(A24="","",IF(OR(E24="競合",E24="記号確認",E24="設定確認"),"要確認",IF(C24&lt;&gt;"",C24,IF(B24="","",B24))))</x:f>
      </x:c>
      <x:c r="E24" s="17" t="str">
        <x:f>IF(A24="","",IF(NOT(OR($D$3=0,$D$3=1)),"設定確認",IF(AND(B24&lt;&gt;"",NOT(OR(B24="早",B24="日",B24="遅",B24="夜",B24="休"))),"記号確認",IF(AND(C24&lt;&gt;"",B24&lt;&gt;"",B24&lt;&gt;C24),"競合",IF(AND(B24="",C24=""),"未入力","")))))</x:f>
        <x:v>未入力</x:v>
      </x:c>
    </x:row>
    <x:row r="25" ht="26" customHeight="1">
      <x:c r="A25" s="16" t="n">
        <x:f>IF(AND(ISNUMBER($B$3),$B$3&gt;=DATE(2000,1,1),$B$3&lt;=DATE(2100,12,31)),IF(14&lt;=DAY(DATE(YEAR($B$3),MONTH($B$3)+1,0))+2,DATE(YEAR($B$3),MONTH($B$3),14),""),"")</x:f>
        <x:v>46279</x:v>
      </x:c>
      <x:c r="B25" s="19"/>
      <x:c r="C25" s="17" t="str">
        <x:f>IF(A25="","",IF(B24="夜","明",IF(AND($D$3=1,B23="夜"),"休","")))</x:f>
      </x:c>
      <x:c r="D25" s="17" t="str">
        <x:f>IF(A25="","",IF(OR(E25="競合",E25="記号確認",E25="設定確認"),"要確認",IF(C25&lt;&gt;"",C25,IF(B25="","",B25))))</x:f>
      </x:c>
      <x:c r="E25" s="17" t="str">
        <x:f>IF(A25="","",IF(NOT(OR($D$3=0,$D$3=1)),"設定確認",IF(AND(B25&lt;&gt;"",NOT(OR(B25="早",B25="日",B25="遅",B25="夜",B25="休"))),"記号確認",IF(AND(C25&lt;&gt;"",B25&lt;&gt;"",B25&lt;&gt;C25),"競合",IF(AND(B25="",C25=""),"未入力","")))))</x:f>
        <x:v>未入力</x:v>
      </x:c>
    </x:row>
    <x:row r="26" ht="26" customHeight="1">
      <x:c r="A26" s="16" t="n">
        <x:f>IF(AND(ISNUMBER($B$3),$B$3&gt;=DATE(2000,1,1),$B$3&lt;=DATE(2100,12,31)),IF(15&lt;=DAY(DATE(YEAR($B$3),MONTH($B$3)+1,0))+2,DATE(YEAR($B$3),MONTH($B$3),15),""),"")</x:f>
        <x:v>46280</x:v>
      </x:c>
      <x:c r="B26" s="19"/>
      <x:c r="C26" s="17" t="str">
        <x:f>IF(A26="","",IF(B25="夜","明",IF(AND($D$3=1,B24="夜"),"休","")))</x:f>
      </x:c>
      <x:c r="D26" s="17" t="str">
        <x:f>IF(A26="","",IF(OR(E26="競合",E26="記号確認",E26="設定確認"),"要確認",IF(C26&lt;&gt;"",C26,IF(B26="","",B26))))</x:f>
      </x:c>
      <x:c r="E26" s="17" t="str">
        <x:f>IF(A26="","",IF(NOT(OR($D$3=0,$D$3=1)),"設定確認",IF(AND(B26&lt;&gt;"",NOT(OR(B26="早",B26="日",B26="遅",B26="夜",B26="休"))),"記号確認",IF(AND(C26&lt;&gt;"",B26&lt;&gt;"",B26&lt;&gt;C26),"競合",IF(AND(B26="",C26=""),"未入力","")))))</x:f>
        <x:v>未入力</x:v>
      </x:c>
    </x:row>
    <x:row r="27" ht="26" customHeight="1">
      <x:c r="A27" s="16" t="n">
        <x:f>IF(AND(ISNUMBER($B$3),$B$3&gt;=DATE(2000,1,1),$B$3&lt;=DATE(2100,12,31)),IF(16&lt;=DAY(DATE(YEAR($B$3),MONTH($B$3)+1,0))+2,DATE(YEAR($B$3),MONTH($B$3),16),""),"")</x:f>
        <x:v>46281</x:v>
      </x:c>
      <x:c r="B27" s="19"/>
      <x:c r="C27" s="17" t="str">
        <x:f>IF(A27="","",IF(B26="夜","明",IF(AND($D$3=1,B25="夜"),"休","")))</x:f>
      </x:c>
      <x:c r="D27" s="17" t="str">
        <x:f>IF(A27="","",IF(OR(E27="競合",E27="記号確認",E27="設定確認"),"要確認",IF(C27&lt;&gt;"",C27,IF(B27="","",B27))))</x:f>
      </x:c>
      <x:c r="E27" s="17" t="str">
        <x:f>IF(A27="","",IF(NOT(OR($D$3=0,$D$3=1)),"設定確認",IF(AND(B27&lt;&gt;"",NOT(OR(B27="早",B27="日",B27="遅",B27="夜",B27="休"))),"記号確認",IF(AND(C27&lt;&gt;"",B27&lt;&gt;"",B27&lt;&gt;C27),"競合",IF(AND(B27="",C27=""),"未入力","")))))</x:f>
        <x:v>未入力</x:v>
      </x:c>
    </x:row>
    <x:row r="28" ht="26" customHeight="1">
      <x:c r="A28" s="16" t="n">
        <x:f>IF(AND(ISNUMBER($B$3),$B$3&gt;=DATE(2000,1,1),$B$3&lt;=DATE(2100,12,31)),IF(17&lt;=DAY(DATE(YEAR($B$3),MONTH($B$3)+1,0))+2,DATE(YEAR($B$3),MONTH($B$3),17),""),"")</x:f>
        <x:v>46282</x:v>
      </x:c>
      <x:c r="B28" s="19"/>
      <x:c r="C28" s="17" t="str">
        <x:f>IF(A28="","",IF(B27="夜","明",IF(AND($D$3=1,B26="夜"),"休","")))</x:f>
      </x:c>
      <x:c r="D28" s="17" t="str">
        <x:f>IF(A28="","",IF(OR(E28="競合",E28="記号確認",E28="設定確認"),"要確認",IF(C28&lt;&gt;"",C28,IF(B28="","",B28))))</x:f>
      </x:c>
      <x:c r="E28" s="17" t="str">
        <x:f>IF(A28="","",IF(NOT(OR($D$3=0,$D$3=1)),"設定確認",IF(AND(B28&lt;&gt;"",NOT(OR(B28="早",B28="日",B28="遅",B28="夜",B28="休"))),"記号確認",IF(AND(C28&lt;&gt;"",B28&lt;&gt;"",B28&lt;&gt;C28),"競合",IF(AND(B28="",C28=""),"未入力","")))))</x:f>
        <x:v>未入力</x:v>
      </x:c>
    </x:row>
    <x:row r="29" ht="26" customHeight="1">
      <x:c r="A29" s="16" t="n">
        <x:f>IF(AND(ISNUMBER($B$3),$B$3&gt;=DATE(2000,1,1),$B$3&lt;=DATE(2100,12,31)),IF(18&lt;=DAY(DATE(YEAR($B$3),MONTH($B$3)+1,0))+2,DATE(YEAR($B$3),MONTH($B$3),18),""),"")</x:f>
        <x:v>46283</x:v>
      </x:c>
      <x:c r="B29" s="19"/>
      <x:c r="C29" s="17" t="str">
        <x:f>IF(A29="","",IF(B28="夜","明",IF(AND($D$3=1,B27="夜"),"休","")))</x:f>
      </x:c>
      <x:c r="D29" s="17" t="str">
        <x:f>IF(A29="","",IF(OR(E29="競合",E29="記号確認",E29="設定確認"),"要確認",IF(C29&lt;&gt;"",C29,IF(B29="","",B29))))</x:f>
      </x:c>
      <x:c r="E29" s="17" t="str">
        <x:f>IF(A29="","",IF(NOT(OR($D$3=0,$D$3=1)),"設定確認",IF(AND(B29&lt;&gt;"",NOT(OR(B29="早",B29="日",B29="遅",B29="夜",B29="休"))),"記号確認",IF(AND(C29&lt;&gt;"",B29&lt;&gt;"",B29&lt;&gt;C29),"競合",IF(AND(B29="",C29=""),"未入力","")))))</x:f>
        <x:v>未入力</x:v>
      </x:c>
    </x:row>
    <x:row r="30" ht="26" customHeight="1">
      <x:c r="A30" s="16" t="n">
        <x:f>IF(AND(ISNUMBER($B$3),$B$3&gt;=DATE(2000,1,1),$B$3&lt;=DATE(2100,12,31)),IF(19&lt;=DAY(DATE(YEAR($B$3),MONTH($B$3)+1,0))+2,DATE(YEAR($B$3),MONTH($B$3),19),""),"")</x:f>
        <x:v>46284</x:v>
      </x:c>
      <x:c r="B30" s="19"/>
      <x:c r="C30" s="17" t="str">
        <x:f>IF(A30="","",IF(B29="夜","明",IF(AND($D$3=1,B28="夜"),"休","")))</x:f>
      </x:c>
      <x:c r="D30" s="17" t="str">
        <x:f>IF(A30="","",IF(OR(E30="競合",E30="記号確認",E30="設定確認"),"要確認",IF(C30&lt;&gt;"",C30,IF(B30="","",B30))))</x:f>
      </x:c>
      <x:c r="E30" s="17" t="str">
        <x:f>IF(A30="","",IF(NOT(OR($D$3=0,$D$3=1)),"設定確認",IF(AND(B30&lt;&gt;"",NOT(OR(B30="早",B30="日",B30="遅",B30="夜",B30="休"))),"記号確認",IF(AND(C30&lt;&gt;"",B30&lt;&gt;"",B30&lt;&gt;C30),"競合",IF(AND(B30="",C30=""),"未入力","")))))</x:f>
        <x:v>未入力</x:v>
      </x:c>
    </x:row>
    <x:row r="31" ht="26" customHeight="1">
      <x:c r="A31" s="16" t="n">
        <x:f>IF(AND(ISNUMBER($B$3),$B$3&gt;=DATE(2000,1,1),$B$3&lt;=DATE(2100,12,31)),IF(20&lt;=DAY(DATE(YEAR($B$3),MONTH($B$3)+1,0))+2,DATE(YEAR($B$3),MONTH($B$3),20),""),"")</x:f>
        <x:v>46285</x:v>
      </x:c>
      <x:c r="B31" s="19"/>
      <x:c r="C31" s="17" t="str">
        <x:f>IF(A31="","",IF(B30="夜","明",IF(AND($D$3=1,B29="夜"),"休","")))</x:f>
      </x:c>
      <x:c r="D31" s="17" t="str">
        <x:f>IF(A31="","",IF(OR(E31="競合",E31="記号確認",E31="設定確認"),"要確認",IF(C31&lt;&gt;"",C31,IF(B31="","",B31))))</x:f>
      </x:c>
      <x:c r="E31" s="17" t="str">
        <x:f>IF(A31="","",IF(NOT(OR($D$3=0,$D$3=1)),"設定確認",IF(AND(B31&lt;&gt;"",NOT(OR(B31="早",B31="日",B31="遅",B31="夜",B31="休"))),"記号確認",IF(AND(C31&lt;&gt;"",B31&lt;&gt;"",B31&lt;&gt;C31),"競合",IF(AND(B31="",C31=""),"未入力","")))))</x:f>
        <x:v>未入力</x:v>
      </x:c>
    </x:row>
    <x:row r="32" ht="26" customHeight="1">
      <x:c r="A32" s="16" t="n">
        <x:f>IF(AND(ISNUMBER($B$3),$B$3&gt;=DATE(2000,1,1),$B$3&lt;=DATE(2100,12,31)),IF(21&lt;=DAY(DATE(YEAR($B$3),MONTH($B$3)+1,0))+2,DATE(YEAR($B$3),MONTH($B$3),21),""),"")</x:f>
        <x:v>46286</x:v>
      </x:c>
      <x:c r="B32" s="19"/>
      <x:c r="C32" s="17" t="str">
        <x:f>IF(A32="","",IF(B31="夜","明",IF(AND($D$3=1,B30="夜"),"休","")))</x:f>
      </x:c>
      <x:c r="D32" s="17" t="str">
        <x:f>IF(A32="","",IF(OR(E32="競合",E32="記号確認",E32="設定確認"),"要確認",IF(C32&lt;&gt;"",C32,IF(B32="","",B32))))</x:f>
      </x:c>
      <x:c r="E32" s="17" t="str">
        <x:f>IF(A32="","",IF(NOT(OR($D$3=0,$D$3=1)),"設定確認",IF(AND(B32&lt;&gt;"",NOT(OR(B32="早",B32="日",B32="遅",B32="夜",B32="休"))),"記号確認",IF(AND(C32&lt;&gt;"",B32&lt;&gt;"",B32&lt;&gt;C32),"競合",IF(AND(B32="",C32=""),"未入力","")))))</x:f>
        <x:v>未入力</x:v>
      </x:c>
    </x:row>
    <x:row r="33" ht="26" customHeight="1">
      <x:c r="A33" s="16" t="n">
        <x:f>IF(AND(ISNUMBER($B$3),$B$3&gt;=DATE(2000,1,1),$B$3&lt;=DATE(2100,12,31)),IF(22&lt;=DAY(DATE(YEAR($B$3),MONTH($B$3)+1,0))+2,DATE(YEAR($B$3),MONTH($B$3),22),""),"")</x:f>
        <x:v>46287</x:v>
      </x:c>
      <x:c r="B33" s="19"/>
      <x:c r="C33" s="17" t="str">
        <x:f>IF(A33="","",IF(B32="夜","明",IF(AND($D$3=1,B31="夜"),"休","")))</x:f>
      </x:c>
      <x:c r="D33" s="17" t="str">
        <x:f>IF(A33="","",IF(OR(E33="競合",E33="記号確認",E33="設定確認"),"要確認",IF(C33&lt;&gt;"",C33,IF(B33="","",B33))))</x:f>
      </x:c>
      <x:c r="E33" s="17" t="str">
        <x:f>IF(A33="","",IF(NOT(OR($D$3=0,$D$3=1)),"設定確認",IF(AND(B33&lt;&gt;"",NOT(OR(B33="早",B33="日",B33="遅",B33="夜",B33="休"))),"記号確認",IF(AND(C33&lt;&gt;"",B33&lt;&gt;"",B33&lt;&gt;C33),"競合",IF(AND(B33="",C33=""),"未入力","")))))</x:f>
        <x:v>未入力</x:v>
      </x:c>
    </x:row>
    <x:row r="34" ht="26" customHeight="1">
      <x:c r="A34" s="16" t="n">
        <x:f>IF(AND(ISNUMBER($B$3),$B$3&gt;=DATE(2000,1,1),$B$3&lt;=DATE(2100,12,31)),IF(23&lt;=DAY(DATE(YEAR($B$3),MONTH($B$3)+1,0))+2,DATE(YEAR($B$3),MONTH($B$3),23),""),"")</x:f>
        <x:v>46288</x:v>
      </x:c>
      <x:c r="B34" s="19"/>
      <x:c r="C34" s="17" t="str">
        <x:f>IF(A34="","",IF(B33="夜","明",IF(AND($D$3=1,B32="夜"),"休","")))</x:f>
      </x:c>
      <x:c r="D34" s="17" t="str">
        <x:f>IF(A34="","",IF(OR(E34="競合",E34="記号確認",E34="設定確認"),"要確認",IF(C34&lt;&gt;"",C34,IF(B34="","",B34))))</x:f>
      </x:c>
      <x:c r="E34" s="17" t="str">
        <x:f>IF(A34="","",IF(NOT(OR($D$3=0,$D$3=1)),"設定確認",IF(AND(B34&lt;&gt;"",NOT(OR(B34="早",B34="日",B34="遅",B34="夜",B34="休"))),"記号確認",IF(AND(C34&lt;&gt;"",B34&lt;&gt;"",B34&lt;&gt;C34),"競合",IF(AND(B34="",C34=""),"未入力","")))))</x:f>
        <x:v>未入力</x:v>
      </x:c>
    </x:row>
    <x:row r="35" ht="26" customHeight="1">
      <x:c r="A35" s="16" t="n">
        <x:f>IF(AND(ISNUMBER($B$3),$B$3&gt;=DATE(2000,1,1),$B$3&lt;=DATE(2100,12,31)),IF(24&lt;=DAY(DATE(YEAR($B$3),MONTH($B$3)+1,0))+2,DATE(YEAR($B$3),MONTH($B$3),24),""),"")</x:f>
        <x:v>46289</x:v>
      </x:c>
      <x:c r="B35" s="19"/>
      <x:c r="C35" s="17" t="str">
        <x:f>IF(A35="","",IF(B34="夜","明",IF(AND($D$3=1,B33="夜"),"休","")))</x:f>
      </x:c>
      <x:c r="D35" s="17" t="str">
        <x:f>IF(A35="","",IF(OR(E35="競合",E35="記号確認",E35="設定確認"),"要確認",IF(C35&lt;&gt;"",C35,IF(B35="","",B35))))</x:f>
      </x:c>
      <x:c r="E35" s="17" t="str">
        <x:f>IF(A35="","",IF(NOT(OR($D$3=0,$D$3=1)),"設定確認",IF(AND(B35&lt;&gt;"",NOT(OR(B35="早",B35="日",B35="遅",B35="夜",B35="休"))),"記号確認",IF(AND(C35&lt;&gt;"",B35&lt;&gt;"",B35&lt;&gt;C35),"競合",IF(AND(B35="",C35=""),"未入力","")))))</x:f>
        <x:v>未入力</x:v>
      </x:c>
    </x:row>
    <x:row r="36" ht="26" customHeight="1">
      <x:c r="A36" s="16" t="n">
        <x:f>IF(AND(ISNUMBER($B$3),$B$3&gt;=DATE(2000,1,1),$B$3&lt;=DATE(2100,12,31)),IF(25&lt;=DAY(DATE(YEAR($B$3),MONTH($B$3)+1,0))+2,DATE(YEAR($B$3),MONTH($B$3),25),""),"")</x:f>
        <x:v>46290</x:v>
      </x:c>
      <x:c r="B36" s="19"/>
      <x:c r="C36" s="17" t="str">
        <x:f>IF(A36="","",IF(B35="夜","明",IF(AND($D$3=1,B34="夜"),"休","")))</x:f>
      </x:c>
      <x:c r="D36" s="17" t="str">
        <x:f>IF(A36="","",IF(OR(E36="競合",E36="記号確認",E36="設定確認"),"要確認",IF(C36&lt;&gt;"",C36,IF(B36="","",B36))))</x:f>
      </x:c>
      <x:c r="E36" s="17" t="str">
        <x:f>IF(A36="","",IF(NOT(OR($D$3=0,$D$3=1)),"設定確認",IF(AND(B36&lt;&gt;"",NOT(OR(B36="早",B36="日",B36="遅",B36="夜",B36="休"))),"記号確認",IF(AND(C36&lt;&gt;"",B36&lt;&gt;"",B36&lt;&gt;C36),"競合",IF(AND(B36="",C36=""),"未入力","")))))</x:f>
        <x:v>未入力</x:v>
      </x:c>
    </x:row>
    <x:row r="37" ht="26" customHeight="1">
      <x:c r="A37" s="16" t="n">
        <x:f>IF(AND(ISNUMBER($B$3),$B$3&gt;=DATE(2000,1,1),$B$3&lt;=DATE(2100,12,31)),IF(26&lt;=DAY(DATE(YEAR($B$3),MONTH($B$3)+1,0))+2,DATE(YEAR($B$3),MONTH($B$3),26),""),"")</x:f>
        <x:v>46291</x:v>
      </x:c>
      <x:c r="B37" s="19"/>
      <x:c r="C37" s="17" t="str">
        <x:f>IF(A37="","",IF(B36="夜","明",IF(AND($D$3=1,B35="夜"),"休","")))</x:f>
      </x:c>
      <x:c r="D37" s="17" t="str">
        <x:f>IF(A37="","",IF(OR(E37="競合",E37="記号確認",E37="設定確認"),"要確認",IF(C37&lt;&gt;"",C37,IF(B37="","",B37))))</x:f>
      </x:c>
      <x:c r="E37" s="17" t="str">
        <x:f>IF(A37="","",IF(NOT(OR($D$3=0,$D$3=1)),"設定確認",IF(AND(B37&lt;&gt;"",NOT(OR(B37="早",B37="日",B37="遅",B37="夜",B37="休"))),"記号確認",IF(AND(C37&lt;&gt;"",B37&lt;&gt;"",B37&lt;&gt;C37),"競合",IF(AND(B37="",C37=""),"未入力","")))))</x:f>
        <x:v>未入力</x:v>
      </x:c>
    </x:row>
    <x:row r="38" ht="26" customHeight="1">
      <x:c r="A38" s="16" t="n">
        <x:f>IF(AND(ISNUMBER($B$3),$B$3&gt;=DATE(2000,1,1),$B$3&lt;=DATE(2100,12,31)),IF(27&lt;=DAY(DATE(YEAR($B$3),MONTH($B$3)+1,0))+2,DATE(YEAR($B$3),MONTH($B$3),27),""),"")</x:f>
        <x:v>46292</x:v>
      </x:c>
      <x:c r="B38" s="19"/>
      <x:c r="C38" s="17" t="str">
        <x:f>IF(A38="","",IF(B37="夜","明",IF(AND($D$3=1,B36="夜"),"休","")))</x:f>
      </x:c>
      <x:c r="D38" s="17" t="str">
        <x:f>IF(A38="","",IF(OR(E38="競合",E38="記号確認",E38="設定確認"),"要確認",IF(C38&lt;&gt;"",C38,IF(B38="","",B38))))</x:f>
      </x:c>
      <x:c r="E38" s="17" t="str">
        <x:f>IF(A38="","",IF(NOT(OR($D$3=0,$D$3=1)),"設定確認",IF(AND(B38&lt;&gt;"",NOT(OR(B38="早",B38="日",B38="遅",B38="夜",B38="休"))),"記号確認",IF(AND(C38&lt;&gt;"",B38&lt;&gt;"",B38&lt;&gt;C38),"競合",IF(AND(B38="",C38=""),"未入力","")))))</x:f>
        <x:v>未入力</x:v>
      </x:c>
    </x:row>
    <x:row r="39" ht="26" customHeight="1">
      <x:c r="A39" s="16" t="n">
        <x:f>IF(AND(ISNUMBER($B$3),$B$3&gt;=DATE(2000,1,1),$B$3&lt;=DATE(2100,12,31)),IF(28&lt;=DAY(DATE(YEAR($B$3),MONTH($B$3)+1,0))+2,DATE(YEAR($B$3),MONTH($B$3),28),""),"")</x:f>
        <x:v>46293</x:v>
      </x:c>
      <x:c r="B39" s="19"/>
      <x:c r="C39" s="17" t="str">
        <x:f>IF(A39="","",IF(B38="夜","明",IF(AND($D$3=1,B37="夜"),"休","")))</x:f>
      </x:c>
      <x:c r="D39" s="17" t="str">
        <x:f>IF(A39="","",IF(OR(E39="競合",E39="記号確認",E39="設定確認"),"要確認",IF(C39&lt;&gt;"",C39,IF(B39="","",B39))))</x:f>
      </x:c>
      <x:c r="E39" s="17" t="str">
        <x:f>IF(A39="","",IF(NOT(OR($D$3=0,$D$3=1)),"設定確認",IF(AND(B39&lt;&gt;"",NOT(OR(B39="早",B39="日",B39="遅",B39="夜",B39="休"))),"記号確認",IF(AND(C39&lt;&gt;"",B39&lt;&gt;"",B39&lt;&gt;C39),"競合",IF(AND(B39="",C39=""),"未入力","")))))</x:f>
        <x:v>未入力</x:v>
      </x:c>
    </x:row>
    <x:row r="40" ht="26" customHeight="1">
      <x:c r="A40" s="16" t="n">
        <x:f>IF(AND(ISNUMBER($B$3),$B$3&gt;=DATE(2000,1,1),$B$3&lt;=DATE(2100,12,31)),IF(29&lt;=DAY(DATE(YEAR($B$3),MONTH($B$3)+1,0))+2,DATE(YEAR($B$3),MONTH($B$3),29),""),"")</x:f>
        <x:v>46294</x:v>
      </x:c>
      <x:c r="B40" s="19"/>
      <x:c r="C40" s="17" t="str">
        <x:f>IF(A40="","",IF(B39="夜","明",IF(AND($D$3=1,B38="夜"),"休","")))</x:f>
      </x:c>
      <x:c r="D40" s="17" t="str">
        <x:f>IF(A40="","",IF(OR(E40="競合",E40="記号確認",E40="設定確認"),"要確認",IF(C40&lt;&gt;"",C40,IF(B40="","",B40))))</x:f>
      </x:c>
      <x:c r="E40" s="17" t="str">
        <x:f>IF(A40="","",IF(NOT(OR($D$3=0,$D$3=1)),"設定確認",IF(AND(B40&lt;&gt;"",NOT(OR(B40="早",B40="日",B40="遅",B40="夜",B40="休"))),"記号確認",IF(AND(C40&lt;&gt;"",B40&lt;&gt;"",B40&lt;&gt;C40),"競合",IF(AND(B40="",C40=""),"未入力","")))))</x:f>
        <x:v>未入力</x:v>
      </x:c>
    </x:row>
    <x:row r="41" ht="26" customHeight="1">
      <x:c r="A41" s="16" t="n">
        <x:f>IF(AND(ISNUMBER($B$3),$B$3&gt;=DATE(2000,1,1),$B$3&lt;=DATE(2100,12,31)),IF(30&lt;=DAY(DATE(YEAR($B$3),MONTH($B$3)+1,0))+2,DATE(YEAR($B$3),MONTH($B$3),30),""),"")</x:f>
        <x:v>46295</x:v>
      </x:c>
      <x:c r="B41" s="19" t="str">
        <x:v>夜</x:v>
      </x:c>
      <x:c r="C41" s="17" t="str">
        <x:f>IF(A41="","",IF(B40="夜","明",IF(AND($D$3=1,B39="夜"),"休","")))</x:f>
      </x:c>
      <x:c r="D41" s="17" t="str">
        <x:f>IF(A41="","",IF(OR(E41="競合",E41="記号確認",E41="設定確認"),"要確認",IF(C41&lt;&gt;"",C41,IF(B41="","",B41))))</x:f>
        <x:v>夜</x:v>
      </x:c>
      <x:c r="E41" s="17" t="str">
        <x:f>IF(A41="","",IF(NOT(OR($D$3=0,$D$3=1)),"設定確認",IF(AND(B41&lt;&gt;"",NOT(OR(B41="早",B41="日",B41="遅",B41="夜",B41="休"))),"記号確認",IF(AND(C41&lt;&gt;"",B41&lt;&gt;"",B41&lt;&gt;C41),"競合",IF(AND(B41="",C41=""),"未入力","")))))</x:f>
      </x:c>
    </x:row>
    <x:row r="42" ht="26" customHeight="1">
      <x:c r="A42" s="16" t="n">
        <x:f>IF(AND(ISNUMBER($B$3),$B$3&gt;=DATE(2000,1,1),$B$3&lt;=DATE(2100,12,31)),IF(31&lt;=DAY(DATE(YEAR($B$3),MONTH($B$3)+1,0))+2,DATE(YEAR($B$3),MONTH($B$3),31),""),"")</x:f>
        <x:v>46296</x:v>
      </x:c>
      <x:c r="B42" s="19"/>
      <x:c r="C42" s="17" t="str">
        <x:f>IF(A42="","",IF(B41="夜","明",IF(AND($D$3=1,B40="夜"),"休","")))</x:f>
        <x:v>明</x:v>
      </x:c>
      <x:c r="D42" s="17" t="str">
        <x:f>IF(A42="","",IF(OR(E42="競合",E42="記号確認",E42="設定確認"),"要確認",IF(C42&lt;&gt;"",C42,IF(B42="","",B42))))</x:f>
        <x:v>明</x:v>
      </x:c>
      <x:c r="E42" s="17" t="str">
        <x:f>IF(A42="","",IF(NOT(OR($D$3=0,$D$3=1)),"設定確認",IF(AND(B42&lt;&gt;"",NOT(OR(B42="早",B42="日",B42="遅",B42="夜",B42="休"))),"記号確認",IF(AND(C42&lt;&gt;"",B42&lt;&gt;"",B42&lt;&gt;C42),"競合",IF(AND(B42="",C42=""),"未入力","")))))</x:f>
      </x:c>
    </x:row>
    <x:row r="43" ht="26" customHeight="1">
      <x:c r="A43" s="16" t="n">
        <x:f>IF(AND(ISNUMBER($B$3),$B$3&gt;=DATE(2000,1,1),$B$3&lt;=DATE(2100,12,31)),IF(32&lt;=DAY(DATE(YEAR($B$3),MONTH($B$3)+1,0))+2,DATE(YEAR($B$3),MONTH($B$3),32),""),"")</x:f>
        <x:v>46297</x:v>
      </x:c>
      <x:c r="B43" s="19"/>
      <x:c r="C43" s="17" t="str">
        <x:f>IF(A43="","",IF(B42="夜","明",IF(AND($D$3=1,B41="夜"),"休","")))</x:f>
        <x:v>休</x:v>
      </x:c>
      <x:c r="D43" s="17" t="str">
        <x:f>IF(A43="","",IF(OR(E43="競合",E43="記号確認",E43="設定確認"),"要確認",IF(C43&lt;&gt;"",C43,IF(B43="","",B43))))</x:f>
        <x:v>休</x:v>
      </x:c>
      <x:c r="E43" s="17" t="str">
        <x:f>IF(A43="","",IF(NOT(OR($D$3=0,$D$3=1)),"設定確認",IF(AND(B43&lt;&gt;"",NOT(OR(B43="早",B43="日",B43="遅",B43="夜",B43="休"))),"記号確認",IF(AND(C43&lt;&gt;"",B43&lt;&gt;"",B43&lt;&gt;C43),"競合",IF(AND(B43="",C43=""),"未入力","")))))</x:f>
      </x:c>
    </x:row>
    <x:row r="44" ht="26" customHeight="1">
      <x:c r="A44" s="16" t="str">
        <x:f>IF(AND(ISNUMBER($B$3),$B$3&gt;=DATE(2000,1,1),$B$3&lt;=DATE(2100,12,31)),IF(33&lt;=DAY(DATE(YEAR($B$3),MONTH($B$3)+1,0))+2,DATE(YEAR($B$3),MONTH($B$3),33),""),"")</x:f>
      </x:c>
      <x:c r="B44" s="19"/>
      <x:c r="C44" s="17" t="str">
        <x:f>IF(A44="","",IF(B43="夜","明",IF(AND($D$3=1,B42="夜"),"休","")))</x:f>
      </x:c>
      <x:c r="D44" s="17" t="str">
        <x:f>IF(A44="","",IF(OR(E44="競合",E44="記号確認",E44="設定確認"),"要確認",IF(C44&lt;&gt;"",C44,IF(B44="","",B44))))</x:f>
      </x:c>
      <x:c r="E44" s="17" t="str">
        <x:f>IF(A44="","",IF(NOT(OR($D$3=0,$D$3=1)),"設定確認",IF(AND(B44&lt;&gt;"",NOT(OR(B44="早",B44="日",B44="遅",B44="夜",B44="休"))),"記号確認",IF(AND(C44&lt;&gt;"",B44&lt;&gt;"",B44&lt;&gt;C44),"競合",IF(AND(B44="",C44=""),"未入力","")))))</x:f>
      </x:c>
    </x:row>
    <x:row r="45" ht="26" customHeight="1">
      <x:c r="A45" s="2"/>
      <x:c r="B45" s="2"/>
      <x:c r="C45" s="2"/>
      <x:c r="D45" s="2"/>
      <x:c r="E45" s="2"/>
    </x:row>
    <x:row r="46" ht="23" customHeight="1">
      <x:c r="A46" s="6" t="str">
        <x:v>B列の「夜」を消す・移すとC〜E列が追従します。自動指定日に別の勤務があると「競合／要確認」。B列の予定を調整してください。前月末2日は入力の参照用で、それ以前の夜勤からの明け表示は対象外です。年月変更だけでは入力済みの予定は消えません。</x:v>
      </x:c>
      <x:c r="B46" s="6"/>
      <x:c r="C46" s="6"/>
      <x:c r="D46" s="6"/>
      <x:c r="E46" s="6"/>
    </x:row>
    <x:row r="47" ht="23" customHeight="1">
      <x:c r="A47" s="6"/>
      <x:c r="B47" s="6"/>
      <x:c r="C47" s="6"/>
      <x:c r="D47" s="6"/>
      <x:c r="E47" s="6"/>
    </x:row>
    <x:row r="48" ht="23" customHeight="1">
      <x:c r="A48" s="6"/>
      <x:c r="B48" s="6"/>
      <x:c r="C48" s="6"/>
      <x:c r="D48" s="6"/>
      <x:c r="E48" s="6"/>
    </x:row>
    <x:row r="49" ht="26" customHeight="1">
      <x:c r="A49" s="2"/>
      <x:c r="B49" s="2"/>
      <x:c r="C49" s="2"/>
      <x:c r="D49" s="2"/>
      <x:c r="E49" s="2"/>
    </x:row>
  </x:sheetData>
  <x:mergeCells>
    <x:mergeCell ref="A1:E2"/>
    <x:mergeCell ref="A5:E5"/>
    <x:mergeCell ref="C4:E4"/>
    <x:mergeCell ref="C6:E6"/>
    <x:mergeCell ref="A7:E7"/>
    <x:mergeCell ref="A46:E48"/>
  </x:mergeCells>
  <x:conditionalFormatting sqref="C10:D44">
    <x:cfRule type="expression" dxfId="4" priority="1">
      <x:formula>C10="夜"</x:formula>
    </x:cfRule>
    <x:cfRule type="expression" dxfId="5" priority="2">
      <x:formula>C10="明"</x:formula>
    </x:cfRule>
    <x:cfRule type="expression" dxfId="6" priority="3">
      <x:formula>C10="休"</x:formula>
    </x:cfRule>
  </x:conditionalFormatting>
  <x:conditionalFormatting sqref="A10:E44">
    <x:cfRule type="expression" dxfId="7" priority="4">
      <x:formula>$D10="要確認"</x:formula>
    </x:cfRule>
  </x:conditionalFormatting>
  <x:dataValidations count="2">
    <x:dataValidation type="list" sqref="D3">
      <x:formula1>"0,1"</x:formula1>
    </x:dataValidation>
    <x:dataValidation type="list" sqref="B10:B44">
      <x:formula1>"早,日,遅,夜,休"</x:formula1>
    </x:dataValidation>
  </x:dataValidations>
  <x:pageMargins left="0.7" right="0.7" top="0.75" bottom="0.75" header="0.3" footer="0.3"/>
</x:worksheet>
</file>