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41f7ab793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遅早チェック" sheetId="1" r:id="Rec457ca277994c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/d"/>
    <x:numFmt numFmtId="201" formatCode="m/d"/>
  </x:numFmts>
  <x:fonts count="9">
    <x:font>
      <x:sz val="11"/>
      <x:name val="Carlito"/>
    </x:font>
    <x:font>
      <x:sz val="11"/>
      <x:color rgb="FF173A57"/>
      <x:name val="Yu Gothic"/>
    </x:font>
    <x:font>
      <x:b/>
      <x:sz val="18"/>
      <x:color rgb="FF173A57"/>
      <x:name val="Yu Gothic"/>
    </x:font>
    <x:font>
      <x:sz val="11"/>
      <x:color rgb="FF1765C8"/>
      <x:name val="Yu Gothic"/>
    </x:font>
    <x:font>
      <x:sz val="11"/>
      <x:color rgb="FFA6372B"/>
      <x:name val="Yu Gothic"/>
    </x:font>
    <x:font>
      <x:sz val="10"/>
      <x:color rgb="FF173A57"/>
      <x:name val="Yu Gothic"/>
    </x:font>
    <x:font>
      <x:b/>
      <x:sz val="11"/>
      <x:color rgb="FFFFFFFF"/>
      <x:name val="Yu Gothic"/>
    </x:font>
    <x:font>
      <x:b/>
      <x:sz val="14"/>
      <x:color rgb="FF173A57"/>
      <x:name val="Yu Gothic"/>
    </x:font>
    <x:font>
      <x:b/>
      <x:sz val="11"/>
      <x:color rgb="FF173A5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A57"/>
      </x:patternFill>
    </x:fill>
    <x:fill>
      <x:patternFill patternType="solid">
        <x:fgColor rgb="FFEDF4FB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1" fontId="6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6372B"/>
      </x:font>
      <x:fill>
        <x:patternFill patternType="solid">
          <x:bgColor rgb="FFFBE7E4"/>
        </x:patternFill>
      </x:fill>
    </x:dxf>
    <x:dxf>
      <x:font>
        <x:color rgb="FF747E88"/>
      </x:font>
      <x:fill>
        <x:patternFill patternType="solid">
          <x:bgColor rgb="FFE9ED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4dfbb0fd14bf3" /><Relationship Type="http://schemas.openxmlformats.org/officeDocument/2006/relationships/theme" Target="/xl/theme/theme1.xml" Id="Rd33da82a29fd4f57" /><Relationship Type="http://schemas.openxmlformats.org/officeDocument/2006/relationships/sharedStrings" Target="/xl/sharedStrings.xml" Id="Rb3f3aea9b60a4e6c" /><Relationship Type="http://schemas.openxmlformats.org/officeDocument/2006/relationships/worksheet" Target="/xl/worksheets/sheet1.xml" Id="Rec457ca277994c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3" hidden="0" customWidth="1"/>
    <x:col min="2" max="2" width="18" hidden="0" customWidth="1"/>
    <x:col min="3" max="3" width="1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</x:row>
    <x:row r="2" ht="34" customHeight="1">
      <x:c r="A2" s="2"/>
      <x:c r="B2" s="3" t="str">
        <x:v>遅番 → 翌日の早番をチェック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</x:row>
    <x:row r="4" ht="27" customHeight="1">
      <x:c r="A4" s="2"/>
      <x:c r="B4" s="2" t="str">
        <x:v>対象月</x:v>
      </x:c>
      <x:c r="C4" s="6" t="n">
        <x:v>46266</x:v>
      </x:c>
      <x:c r="D4" s="2"/>
      <x:c r="E4" s="2" t="str">
        <x:v>遅番の記号</x:v>
      </x:c>
      <x:c r="F4" s="9" t="str">
        <x:v>遅</x:v>
      </x:c>
      <x:c r="G4" s="2"/>
      <x:c r="H4" s="2" t="str">
        <x:v>早番の記号</x:v>
      </x:c>
      <x:c r="I4" s="9" t="str">
        <x:v>早</x:v>
      </x:c>
      <x:c r="J4" s="2"/>
      <x:c r="K4" s="7" t="str">
        <x:f>IF(AND(ISNUMBER($C$4),$C$4&gt;=DATE(2000,1,1),$C$4&lt;=DATE(2100,12,31)),"","対象月の日付を確認")</x:f>
      </x:c>
      <x:c r="L4" s="7"/>
      <x:c r="M4" s="7"/>
      <x:c r="N4" s="7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</x:row>
    <x:row r="6" ht="36" customHeight="1">
      <x:c r="A6" s="2"/>
      <x:c r="B6" s="11" t="str">
        <x:v>黄色のセルに入力します。スタッフA〜Fは架空の記入例。先にこのまま動作を確認し、実務では記入例を消して入力してください。</x:v>
      </x:c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</x:row>
    <x:row r="9" ht="45" customHeight="1">
      <x:c r="A9" s="2"/>
      <x:c r="B9" s="15" t="str">
        <x:v>スタッフ</x:v>
      </x:c>
      <x:c r="C9" s="15" t="str">
        <x:v>遅→早（回）</x:v>
      </x:c>
      <x:c r="D9" s="15" t="str">
        <x:v>未入力
（日）</x:v>
      </x:c>
      <x:c r="E9" s="15" t="str">
        <x:v>記号不明
（日）</x:v>
      </x:c>
      <x:c r="F9" s="15" t="str">
        <x:v>月初の確認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</x:row>
    <x:row r="10" ht="27" customHeight="1">
      <x:c r="A10" s="2"/>
      <x:c r="B10" s="2" t="str">
        <x:f>B21</x:f>
        <x:v>スタッフA</x:v>
      </x:c>
      <x:c r="C10" s="18" t="n">
        <x:f>IF(D$20="","対象月確認",IF(OR($F$4="",$I$4="",$F$4=$I$4),"設定確認",COUNTIFS(C21:AG21,$F$4,D21:AH21,$I$4,D$20:AH$20,"&gt;0")))</x:f>
        <x:v>5</x:v>
      </x:c>
      <x:c r="D10" s="16" t="n">
        <x:f>IF(D$20="","対象月確認",COUNTIFS(D32:AH32,"未入力"))</x:f>
        <x:v>0</x:v>
      </x:c>
      <x:c r="E10" s="16" t="n">
        <x:f>IF(D$20="","対象月確認",COUNTIFS(D32:AH32,"記号不明"))</x:f>
        <x:v>0</x:v>
      </x:c>
      <x:c r="F10" s="16" t="str">
        <x:f>IF(D$20="","対象月確認",IF(AND(D21=$I$4,OR(C21="",COUNTIFS($C$41:$C$45,C21)=0)),"前月確認","—"))</x:f>
        <x:v>—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</x:row>
    <x:row r="11" ht="27" customHeight="1">
      <x:c r="A11" s="2"/>
      <x:c r="B11" s="2" t="str">
        <x:f>B22</x:f>
        <x:v>スタッフB</x:v>
      </x:c>
      <x:c r="C11" s="18" t="n">
        <x:f>IF(D$20="","対象月確認",IF(OR($F$4="",$I$4="",$F$4=$I$4),"設定確認",COUNTIFS(C22:AG22,$F$4,D22:AH22,$I$4,D$20:AH$20,"&gt;0")))</x:f>
        <x:v>4</x:v>
      </x:c>
      <x:c r="D11" s="16" t="n">
        <x:f>IF(D$20="","対象月確認",COUNTIFS(D33:AH33,"未入力"))</x:f>
        <x:v>0</x:v>
      </x:c>
      <x:c r="E11" s="16" t="n">
        <x:f>IF(D$20="","対象月確認",COUNTIFS(D33:AH33,"記号不明"))</x:f>
        <x:v>0</x:v>
      </x:c>
      <x:c r="F11" s="16" t="str">
        <x:f>IF(D$20="","対象月確認",IF(AND(D22=$I$4,OR(C22="",COUNTIFS($C$41:$C$45,C22)=0)),"前月確認","—"))</x:f>
        <x:v>—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</x:row>
    <x:row r="12" ht="27" customHeight="1">
      <x:c r="A12" s="2"/>
      <x:c r="B12" s="2" t="str">
        <x:f>B23</x:f>
        <x:v>スタッフC</x:v>
      </x:c>
      <x:c r="C12" s="18" t="n">
        <x:f>IF(D$20="","対象月確認",IF(OR($F$4="",$I$4="",$F$4=$I$4),"設定確認",COUNTIFS(C23:AG23,$F$4,D23:AH23,$I$4,D$20:AH$20,"&gt;0")))</x:f>
        <x:v>4</x:v>
      </x:c>
      <x:c r="D12" s="16" t="n">
        <x:f>IF(D$20="","対象月確認",COUNTIFS(D34:AH34,"未入力"))</x:f>
        <x:v>0</x:v>
      </x:c>
      <x:c r="E12" s="16" t="n">
        <x:f>IF(D$20="","対象月確認",COUNTIFS(D34:AH34,"記号不明"))</x:f>
        <x:v>0</x:v>
      </x:c>
      <x:c r="F12" s="16" t="str">
        <x:f>IF(D$20="","対象月確認",IF(AND(D23=$I$4,OR(C23="",COUNTIFS($C$41:$C$45,C23)=0)),"前月確認","—"))</x:f>
        <x:v>—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</x:row>
    <x:row r="13" ht="27" customHeight="1">
      <x:c r="A13" s="2"/>
      <x:c r="B13" s="2" t="str">
        <x:f>B24</x:f>
        <x:v>スタッフD</x:v>
      </x:c>
      <x:c r="C13" s="18" t="n">
        <x:f>IF(D$20="","対象月確認",IF(OR($F$4="",$I$4="",$F$4=$I$4),"設定確認",COUNTIFS(C24:AG24,$F$4,D24:AH24,$I$4,D$20:AH$20,"&gt;0")))</x:f>
        <x:v>4</x:v>
      </x:c>
      <x:c r="D13" s="16" t="n">
        <x:f>IF(D$20="","対象月確認",COUNTIFS(D35:AH35,"未入力"))</x:f>
        <x:v>0</x:v>
      </x:c>
      <x:c r="E13" s="16" t="n">
        <x:f>IF(D$20="","対象月確認",COUNTIFS(D35:AH35,"記号不明"))</x:f>
        <x:v>0</x:v>
      </x:c>
      <x:c r="F13" s="16" t="str">
        <x:f>IF(D$20="","対象月確認",IF(AND(D24=$I$4,OR(C24="",COUNTIFS($C$41:$C$45,C24)=0)),"前月確認","—"))</x:f>
        <x:v>—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</x:row>
    <x:row r="14" ht="27" customHeight="1">
      <x:c r="A14" s="2"/>
      <x:c r="B14" s="2" t="str">
        <x:f>B25</x:f>
        <x:v>スタッフE</x:v>
      </x:c>
      <x:c r="C14" s="18" t="n">
        <x:f>IF(D$20="","対象月確認",IF(OR($F$4="",$I$4="",$F$4=$I$4),"設定確認",COUNTIFS(C25:AG25,$F$4,D25:AH25,$I$4,D$20:AH$20,"&gt;0")))</x:f>
        <x:v>5</x:v>
      </x:c>
      <x:c r="D14" s="16" t="n">
        <x:f>IF(D$20="","対象月確認",COUNTIFS(D36:AH36,"未入力"))</x:f>
        <x:v>0</x:v>
      </x:c>
      <x:c r="E14" s="16" t="n">
        <x:f>IF(D$20="","対象月確認",COUNTIFS(D36:AH36,"記号不明"))</x:f>
        <x:v>0</x:v>
      </x:c>
      <x:c r="F14" s="16" t="str">
        <x:f>IF(D$20="","対象月確認",IF(AND(D25=$I$4,OR(C25="",COUNTIFS($C$41:$C$45,C25)=0)),"前月確認","—"))</x:f>
        <x:v>—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</x:row>
    <x:row r="15" ht="27" customHeight="1">
      <x:c r="A15" s="2"/>
      <x:c r="B15" s="2" t="str">
        <x:f>B26</x:f>
        <x:v>スタッフF</x:v>
      </x:c>
      <x:c r="C15" s="18" t="n">
        <x:f>IF(D$20="","対象月確認",IF(OR($F$4="",$I$4="",$F$4=$I$4),"設定確認",COUNTIFS(C26:AG26,$F$4,D26:AH26,$I$4,D$20:AH$20,"&gt;0")))</x:f>
        <x:v>4</x:v>
      </x:c>
      <x:c r="D15" s="16" t="n">
        <x:f>IF(D$20="","対象月確認",COUNTIFS(D37:AH37,"未入力"))</x:f>
        <x:v>0</x:v>
      </x:c>
      <x:c r="E15" s="16" t="n">
        <x:f>IF(D$20="","対象月確認",COUNTIFS(D37:AH37,"記号不明"))</x:f>
        <x:v>0</x:v>
      </x:c>
      <x:c r="F15" s="16" t="str">
        <x:f>IF(D$20="","対象月確認",IF(AND(D26=$I$4,OR(C26="",COUNTIFS($C$41:$C$45,C26)=0)),"前月確認","—"))</x:f>
        <x:v>—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</x:row>
    <x:row r="16" ht="36" customHeight="1">
      <x:c r="A16" s="2"/>
      <x:c r="B16" s="11" t="str">
        <x:v>回数は「確認できた組合せ」の数。0回でも、未入力・記号不明・月初の確認が残る間はチェック完了ではありません。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</x:row>
    <x:row r="20" ht="32" customHeight="1">
      <x:c r="A20" s="2"/>
      <x:c r="B20" s="22" t="str">
        <x:v>勤務表（入力）</x:v>
      </x:c>
      <x:c r="C20" s="22" t="str">
        <x:v>前月末</x:v>
      </x:c>
      <x:c r="D20" s="23" t="n">
        <x:f>IF(AND(ISNUMBER($C$4),$C$4&gt;=DATE(2000,1,1),$C$4&lt;=DATE(2100,12,31)),IF(1&lt;=DAY(DATE(YEAR($C$4),MONTH($C$4)+1,0)),DATE(YEAR($C$4),MONTH($C$4),1),""),"")</x:f>
        <x:v>46266</x:v>
      </x:c>
      <x:c r="E20" s="23" t="n">
        <x:f>IF(AND(ISNUMBER($C$4),$C$4&gt;=DATE(2000,1,1),$C$4&lt;=DATE(2100,12,31)),IF(2&lt;=DAY(DATE(YEAR($C$4),MONTH($C$4)+1,0)),DATE(YEAR($C$4),MONTH($C$4),2),""),"")</x:f>
        <x:v>46267</x:v>
      </x:c>
      <x:c r="F20" s="23" t="n">
        <x:f>IF(AND(ISNUMBER($C$4),$C$4&gt;=DATE(2000,1,1),$C$4&lt;=DATE(2100,12,31)),IF(3&lt;=DAY(DATE(YEAR($C$4),MONTH($C$4)+1,0)),DATE(YEAR($C$4),MONTH($C$4),3),""),"")</x:f>
        <x:v>46268</x:v>
      </x:c>
      <x:c r="G20" s="23" t="n">
        <x:f>IF(AND(ISNUMBER($C$4),$C$4&gt;=DATE(2000,1,1),$C$4&lt;=DATE(2100,12,31)),IF(4&lt;=DAY(DATE(YEAR($C$4),MONTH($C$4)+1,0)),DATE(YEAR($C$4),MONTH($C$4),4),""),"")</x:f>
        <x:v>46269</x:v>
      </x:c>
      <x:c r="H20" s="23" t="n">
        <x:f>IF(AND(ISNUMBER($C$4),$C$4&gt;=DATE(2000,1,1),$C$4&lt;=DATE(2100,12,31)),IF(5&lt;=DAY(DATE(YEAR($C$4),MONTH($C$4)+1,0)),DATE(YEAR($C$4),MONTH($C$4),5),""),"")</x:f>
        <x:v>46270</x:v>
      </x:c>
      <x:c r="I20" s="23" t="n">
        <x:f>IF(AND(ISNUMBER($C$4),$C$4&gt;=DATE(2000,1,1),$C$4&lt;=DATE(2100,12,31)),IF(6&lt;=DAY(DATE(YEAR($C$4),MONTH($C$4)+1,0)),DATE(YEAR($C$4),MONTH($C$4),6),""),"")</x:f>
        <x:v>46271</x:v>
      </x:c>
      <x:c r="J20" s="23" t="n">
        <x:f>IF(AND(ISNUMBER($C$4),$C$4&gt;=DATE(2000,1,1),$C$4&lt;=DATE(2100,12,31)),IF(7&lt;=DAY(DATE(YEAR($C$4),MONTH($C$4)+1,0)),DATE(YEAR($C$4),MONTH($C$4),7),""),"")</x:f>
        <x:v>46272</x:v>
      </x:c>
      <x:c r="K20" s="23" t="n">
        <x:f>IF(AND(ISNUMBER($C$4),$C$4&gt;=DATE(2000,1,1),$C$4&lt;=DATE(2100,12,31)),IF(8&lt;=DAY(DATE(YEAR($C$4),MONTH($C$4)+1,0)),DATE(YEAR($C$4),MONTH($C$4),8),""),"")</x:f>
        <x:v>46273</x:v>
      </x:c>
      <x:c r="L20" s="23" t="n">
        <x:f>IF(AND(ISNUMBER($C$4),$C$4&gt;=DATE(2000,1,1),$C$4&lt;=DATE(2100,12,31)),IF(9&lt;=DAY(DATE(YEAR($C$4),MONTH($C$4)+1,0)),DATE(YEAR($C$4),MONTH($C$4),9),""),"")</x:f>
        <x:v>46274</x:v>
      </x:c>
      <x:c r="M20" s="23" t="n">
        <x:f>IF(AND(ISNUMBER($C$4),$C$4&gt;=DATE(2000,1,1),$C$4&lt;=DATE(2100,12,31)),IF(10&lt;=DAY(DATE(YEAR($C$4),MONTH($C$4)+1,0)),DATE(YEAR($C$4),MONTH($C$4),10),""),"")</x:f>
        <x:v>46275</x:v>
      </x:c>
      <x:c r="N20" s="23" t="n">
        <x:f>IF(AND(ISNUMBER($C$4),$C$4&gt;=DATE(2000,1,1),$C$4&lt;=DATE(2100,12,31)),IF(11&lt;=DAY(DATE(YEAR($C$4),MONTH($C$4)+1,0)),DATE(YEAR($C$4),MONTH($C$4),11),""),"")</x:f>
        <x:v>46276</x:v>
      </x:c>
      <x:c r="O20" s="23" t="n">
        <x:f>IF(AND(ISNUMBER($C$4),$C$4&gt;=DATE(2000,1,1),$C$4&lt;=DATE(2100,12,31)),IF(12&lt;=DAY(DATE(YEAR($C$4),MONTH($C$4)+1,0)),DATE(YEAR($C$4),MONTH($C$4),12),""),"")</x:f>
        <x:v>46277</x:v>
      </x:c>
      <x:c r="P20" s="23" t="n">
        <x:f>IF(AND(ISNUMBER($C$4),$C$4&gt;=DATE(2000,1,1),$C$4&lt;=DATE(2100,12,31)),IF(13&lt;=DAY(DATE(YEAR($C$4),MONTH($C$4)+1,0)),DATE(YEAR($C$4),MONTH($C$4),13),""),"")</x:f>
        <x:v>46278</x:v>
      </x:c>
      <x:c r="Q20" s="23" t="n">
        <x:f>IF(AND(ISNUMBER($C$4),$C$4&gt;=DATE(2000,1,1),$C$4&lt;=DATE(2100,12,31)),IF(14&lt;=DAY(DATE(YEAR($C$4),MONTH($C$4)+1,0)),DATE(YEAR($C$4),MONTH($C$4),14),""),"")</x:f>
        <x:v>46279</x:v>
      </x:c>
      <x:c r="R20" s="23" t="n">
        <x:f>IF(AND(ISNUMBER($C$4),$C$4&gt;=DATE(2000,1,1),$C$4&lt;=DATE(2100,12,31)),IF(15&lt;=DAY(DATE(YEAR($C$4),MONTH($C$4)+1,0)),DATE(YEAR($C$4),MONTH($C$4),15),""),"")</x:f>
        <x:v>46280</x:v>
      </x:c>
      <x:c r="S20" s="23" t="n">
        <x:f>IF(AND(ISNUMBER($C$4),$C$4&gt;=DATE(2000,1,1),$C$4&lt;=DATE(2100,12,31)),IF(16&lt;=DAY(DATE(YEAR($C$4),MONTH($C$4)+1,0)),DATE(YEAR($C$4),MONTH($C$4),16),""),"")</x:f>
        <x:v>46281</x:v>
      </x:c>
      <x:c r="T20" s="23" t="n">
        <x:f>IF(AND(ISNUMBER($C$4),$C$4&gt;=DATE(2000,1,1),$C$4&lt;=DATE(2100,12,31)),IF(17&lt;=DAY(DATE(YEAR($C$4),MONTH($C$4)+1,0)),DATE(YEAR($C$4),MONTH($C$4),17),""),"")</x:f>
        <x:v>46282</x:v>
      </x:c>
      <x:c r="U20" s="23" t="n">
        <x:f>IF(AND(ISNUMBER($C$4),$C$4&gt;=DATE(2000,1,1),$C$4&lt;=DATE(2100,12,31)),IF(18&lt;=DAY(DATE(YEAR($C$4),MONTH($C$4)+1,0)),DATE(YEAR($C$4),MONTH($C$4),18),""),"")</x:f>
        <x:v>46283</x:v>
      </x:c>
      <x:c r="V20" s="23" t="n">
        <x:f>IF(AND(ISNUMBER($C$4),$C$4&gt;=DATE(2000,1,1),$C$4&lt;=DATE(2100,12,31)),IF(19&lt;=DAY(DATE(YEAR($C$4),MONTH($C$4)+1,0)),DATE(YEAR($C$4),MONTH($C$4),19),""),"")</x:f>
        <x:v>46284</x:v>
      </x:c>
      <x:c r="W20" s="23" t="n">
        <x:f>IF(AND(ISNUMBER($C$4),$C$4&gt;=DATE(2000,1,1),$C$4&lt;=DATE(2100,12,31)),IF(20&lt;=DAY(DATE(YEAR($C$4),MONTH($C$4)+1,0)),DATE(YEAR($C$4),MONTH($C$4),20),""),"")</x:f>
        <x:v>46285</x:v>
      </x:c>
      <x:c r="X20" s="23" t="n">
        <x:f>IF(AND(ISNUMBER($C$4),$C$4&gt;=DATE(2000,1,1),$C$4&lt;=DATE(2100,12,31)),IF(21&lt;=DAY(DATE(YEAR($C$4),MONTH($C$4)+1,0)),DATE(YEAR($C$4),MONTH($C$4),21),""),"")</x:f>
        <x:v>46286</x:v>
      </x:c>
      <x:c r="Y20" s="23" t="n">
        <x:f>IF(AND(ISNUMBER($C$4),$C$4&gt;=DATE(2000,1,1),$C$4&lt;=DATE(2100,12,31)),IF(22&lt;=DAY(DATE(YEAR($C$4),MONTH($C$4)+1,0)),DATE(YEAR($C$4),MONTH($C$4),22),""),"")</x:f>
        <x:v>46287</x:v>
      </x:c>
      <x:c r="Z20" s="23" t="n">
        <x:f>IF(AND(ISNUMBER($C$4),$C$4&gt;=DATE(2000,1,1),$C$4&lt;=DATE(2100,12,31)),IF(23&lt;=DAY(DATE(YEAR($C$4),MONTH($C$4)+1,0)),DATE(YEAR($C$4),MONTH($C$4),23),""),"")</x:f>
        <x:v>46288</x:v>
      </x:c>
      <x:c r="AA20" s="23" t="n">
        <x:f>IF(AND(ISNUMBER($C$4),$C$4&gt;=DATE(2000,1,1),$C$4&lt;=DATE(2100,12,31)),IF(24&lt;=DAY(DATE(YEAR($C$4),MONTH($C$4)+1,0)),DATE(YEAR($C$4),MONTH($C$4),24),""),"")</x:f>
        <x:v>46289</x:v>
      </x:c>
      <x:c r="AB20" s="23" t="n">
        <x:f>IF(AND(ISNUMBER($C$4),$C$4&gt;=DATE(2000,1,1),$C$4&lt;=DATE(2100,12,31)),IF(25&lt;=DAY(DATE(YEAR($C$4),MONTH($C$4)+1,0)),DATE(YEAR($C$4),MONTH($C$4),25),""),"")</x:f>
        <x:v>46290</x:v>
      </x:c>
      <x:c r="AC20" s="23" t="n">
        <x:f>IF(AND(ISNUMBER($C$4),$C$4&gt;=DATE(2000,1,1),$C$4&lt;=DATE(2100,12,31)),IF(26&lt;=DAY(DATE(YEAR($C$4),MONTH($C$4)+1,0)),DATE(YEAR($C$4),MONTH($C$4),26),""),"")</x:f>
        <x:v>46291</x:v>
      </x:c>
      <x:c r="AD20" s="23" t="n">
        <x:f>IF(AND(ISNUMBER($C$4),$C$4&gt;=DATE(2000,1,1),$C$4&lt;=DATE(2100,12,31)),IF(27&lt;=DAY(DATE(YEAR($C$4),MONTH($C$4)+1,0)),DATE(YEAR($C$4),MONTH($C$4),27),""),"")</x:f>
        <x:v>46292</x:v>
      </x:c>
      <x:c r="AE20" s="23" t="n">
        <x:f>IF(AND(ISNUMBER($C$4),$C$4&gt;=DATE(2000,1,1),$C$4&lt;=DATE(2100,12,31)),IF(28&lt;=DAY(DATE(YEAR($C$4),MONTH($C$4)+1,0)),DATE(YEAR($C$4),MONTH($C$4),28),""),"")</x:f>
        <x:v>46293</x:v>
      </x:c>
      <x:c r="AF20" s="23" t="n">
        <x:f>IF(AND(ISNUMBER($C$4),$C$4&gt;=DATE(2000,1,1),$C$4&lt;=DATE(2100,12,31)),IF(29&lt;=DAY(DATE(YEAR($C$4),MONTH($C$4)+1,0)),DATE(YEAR($C$4),MONTH($C$4),29),""),"")</x:f>
        <x:v>46294</x:v>
      </x:c>
      <x:c r="AG20" s="23" t="n">
        <x:f>IF(AND(ISNUMBER($C$4),$C$4&gt;=DATE(2000,1,1),$C$4&lt;=DATE(2100,12,31)),IF(30&lt;=DAY(DATE(YEAR($C$4),MONTH($C$4)+1,0)),DATE(YEAR($C$4),MONTH($C$4),30),""),"")</x:f>
        <x:v>46295</x:v>
      </x:c>
      <x:c r="AH20" s="23" t="str">
        <x:f>IF(AND(ISNUMBER($C$4),$C$4&gt;=DATE(2000,1,1),$C$4&lt;=DATE(2100,12,31)),IF(31&lt;=DAY(DATE(YEAR($C$4),MONTH($C$4)+1,0)),DATE(YEAR($C$4),MONTH($C$4),31),""),"")</x:f>
      </x:c>
      <x:c r="AI20" s="2"/>
    </x:row>
    <x:row r="21" ht="27" customHeight="1">
      <x:c r="A21" s="2"/>
      <x:c r="B21" s="9" t="str">
        <x:v>スタッフA</x:v>
      </x:c>
      <x:c r="C21" s="25" t="str">
        <x:v>遅</x:v>
      </x:c>
      <x:c r="D21" s="25" t="str">
        <x:v>早</x:v>
      </x:c>
      <x:c r="E21" s="25" t="str">
        <x:v>遅</x:v>
      </x:c>
      <x:c r="F21" s="25" t="str">
        <x:v>早</x:v>
      </x:c>
      <x:c r="G21" s="25" t="str">
        <x:v>休</x:v>
      </x:c>
      <x:c r="H21" s="25" t="str">
        <x:v>早</x:v>
      </x:c>
      <x:c r="I21" s="25" t="str">
        <x:v>日</x:v>
      </x:c>
      <x:c r="J21" s="25" t="str">
        <x:v>有</x:v>
      </x:c>
      <x:c r="K21" s="25" t="str">
        <x:v>日</x:v>
      </x:c>
      <x:c r="L21" s="25" t="str">
        <x:v>遅</x:v>
      </x:c>
      <x:c r="M21" s="25" t="str">
        <x:v>早</x:v>
      </x:c>
      <x:c r="N21" s="25" t="str">
        <x:v>休</x:v>
      </x:c>
      <x:c r="O21" s="25" t="str">
        <x:v>早</x:v>
      </x:c>
      <x:c r="P21" s="25" t="str">
        <x:v>日</x:v>
      </x:c>
      <x:c r="Q21" s="25" t="str">
        <x:v>有</x:v>
      </x:c>
      <x:c r="R21" s="25" t="str">
        <x:v>日</x:v>
      </x:c>
      <x:c r="S21" s="25" t="str">
        <x:v>遅</x:v>
      </x:c>
      <x:c r="T21" s="25" t="str">
        <x:v>早</x:v>
      </x:c>
      <x:c r="U21" s="25" t="str">
        <x:v>休</x:v>
      </x:c>
      <x:c r="V21" s="25" t="str">
        <x:v>早</x:v>
      </x:c>
      <x:c r="W21" s="25" t="str">
        <x:v>日</x:v>
      </x:c>
      <x:c r="X21" s="25" t="str">
        <x:v>有</x:v>
      </x:c>
      <x:c r="Y21" s="25" t="str">
        <x:v>日</x:v>
      </x:c>
      <x:c r="Z21" s="25" t="str">
        <x:v>遅</x:v>
      </x:c>
      <x:c r="AA21" s="25" t="str">
        <x:v>早</x:v>
      </x:c>
      <x:c r="AB21" s="25" t="str">
        <x:v>休</x:v>
      </x:c>
      <x:c r="AC21" s="25" t="str">
        <x:v>早</x:v>
      </x:c>
      <x:c r="AD21" s="25" t="str">
        <x:v>日</x:v>
      </x:c>
      <x:c r="AE21" s="25" t="str">
        <x:v>有</x:v>
      </x:c>
      <x:c r="AF21" s="25" t="str">
        <x:v>日</x:v>
      </x:c>
      <x:c r="AG21" s="25" t="str">
        <x:v>遅</x:v>
      </x:c>
      <x:c r="AH21" s="25"/>
      <x:c r="AI21" s="2"/>
    </x:row>
    <x:row r="22" ht="27" customHeight="1">
      <x:c r="A22" s="2"/>
      <x:c r="B22" s="9" t="str">
        <x:v>スタッフB</x:v>
      </x:c>
      <x:c r="C22" s="25" t="str">
        <x:v>休</x:v>
      </x:c>
      <x:c r="D22" s="25" t="str">
        <x:v>早</x:v>
      </x:c>
      <x:c r="E22" s="25" t="str">
        <x:v>休</x:v>
      </x:c>
      <x:c r="F22" s="25" t="str">
        <x:v>早</x:v>
      </x:c>
      <x:c r="G22" s="25" t="str">
        <x:v>日</x:v>
      </x:c>
      <x:c r="H22" s="25" t="str">
        <x:v>有</x:v>
      </x:c>
      <x:c r="I22" s="25" t="str">
        <x:v>日</x:v>
      </x:c>
      <x:c r="J22" s="25" t="str">
        <x:v>遅</x:v>
      </x:c>
      <x:c r="K22" s="25" t="str">
        <x:v>早</x:v>
      </x:c>
      <x:c r="L22" s="25" t="str">
        <x:v>休</x:v>
      </x:c>
      <x:c r="M22" s="25" t="str">
        <x:v>早</x:v>
      </x:c>
      <x:c r="N22" s="25" t="str">
        <x:v>日</x:v>
      </x:c>
      <x:c r="O22" s="25" t="str">
        <x:v>有</x:v>
      </x:c>
      <x:c r="P22" s="25" t="str">
        <x:v>日</x:v>
      </x:c>
      <x:c r="Q22" s="25" t="str">
        <x:v>遅</x:v>
      </x:c>
      <x:c r="R22" s="25" t="str">
        <x:v>早</x:v>
      </x:c>
      <x:c r="S22" s="25" t="str">
        <x:v>休</x:v>
      </x:c>
      <x:c r="T22" s="25" t="str">
        <x:v>早</x:v>
      </x:c>
      <x:c r="U22" s="25" t="str">
        <x:v>日</x:v>
      </x:c>
      <x:c r="V22" s="25" t="str">
        <x:v>有</x:v>
      </x:c>
      <x:c r="W22" s="25" t="str">
        <x:v>日</x:v>
      </x:c>
      <x:c r="X22" s="25" t="str">
        <x:v>遅</x:v>
      </x:c>
      <x:c r="Y22" s="25" t="str">
        <x:v>早</x:v>
      </x:c>
      <x:c r="Z22" s="25" t="str">
        <x:v>休</x:v>
      </x:c>
      <x:c r="AA22" s="25" t="str">
        <x:v>早</x:v>
      </x:c>
      <x:c r="AB22" s="25" t="str">
        <x:v>日</x:v>
      </x:c>
      <x:c r="AC22" s="25" t="str">
        <x:v>有</x:v>
      </x:c>
      <x:c r="AD22" s="25" t="str">
        <x:v>日</x:v>
      </x:c>
      <x:c r="AE22" s="25" t="str">
        <x:v>遅</x:v>
      </x:c>
      <x:c r="AF22" s="25" t="str">
        <x:v>早</x:v>
      </x:c>
      <x:c r="AG22" s="25" t="str">
        <x:v>休</x:v>
      </x:c>
      <x:c r="AH22" s="25"/>
      <x:c r="AI22" s="2"/>
    </x:row>
    <x:row r="23" ht="27" customHeight="1">
      <x:c r="A23" s="2"/>
      <x:c r="B23" s="9" t="str">
        <x:v>スタッフC</x:v>
      </x:c>
      <x:c r="C23" s="25" t="str">
        <x:v>休</x:v>
      </x:c>
      <x:c r="D23" s="25" t="str">
        <x:v>早</x:v>
      </x:c>
      <x:c r="E23" s="25" t="str">
        <x:v>日</x:v>
      </x:c>
      <x:c r="F23" s="25" t="str">
        <x:v>有</x:v>
      </x:c>
      <x:c r="G23" s="25" t="str">
        <x:v>日</x:v>
      </x:c>
      <x:c r="H23" s="25" t="str">
        <x:v>遅</x:v>
      </x:c>
      <x:c r="I23" s="25" t="str">
        <x:v>早</x:v>
      </x:c>
      <x:c r="J23" s="25" t="str">
        <x:v>休</x:v>
      </x:c>
      <x:c r="K23" s="25" t="str">
        <x:v>早</x:v>
      </x:c>
      <x:c r="L23" s="25" t="str">
        <x:v>日</x:v>
      </x:c>
      <x:c r="M23" s="25" t="str">
        <x:v>有</x:v>
      </x:c>
      <x:c r="N23" s="25" t="str">
        <x:v>日</x:v>
      </x:c>
      <x:c r="O23" s="25" t="str">
        <x:v>遅</x:v>
      </x:c>
      <x:c r="P23" s="25" t="str">
        <x:v>早</x:v>
      </x:c>
      <x:c r="Q23" s="25" t="str">
        <x:v>休</x:v>
      </x:c>
      <x:c r="R23" s="25" t="str">
        <x:v>早</x:v>
      </x:c>
      <x:c r="S23" s="25" t="str">
        <x:v>日</x:v>
      </x:c>
      <x:c r="T23" s="25" t="str">
        <x:v>有</x:v>
      </x:c>
      <x:c r="U23" s="25" t="str">
        <x:v>日</x:v>
      </x:c>
      <x:c r="V23" s="25" t="str">
        <x:v>遅</x:v>
      </x:c>
      <x:c r="W23" s="25" t="str">
        <x:v>早</x:v>
      </x:c>
      <x:c r="X23" s="25" t="str">
        <x:v>休</x:v>
      </x:c>
      <x:c r="Y23" s="25" t="str">
        <x:v>早</x:v>
      </x:c>
      <x:c r="Z23" s="25" t="str">
        <x:v>日</x:v>
      </x:c>
      <x:c r="AA23" s="25" t="str">
        <x:v>有</x:v>
      </x:c>
      <x:c r="AB23" s="25" t="str">
        <x:v>日</x:v>
      </x:c>
      <x:c r="AC23" s="25" t="str">
        <x:v>遅</x:v>
      </x:c>
      <x:c r="AD23" s="25" t="str">
        <x:v>早</x:v>
      </x:c>
      <x:c r="AE23" s="25" t="str">
        <x:v>休</x:v>
      </x:c>
      <x:c r="AF23" s="25" t="str">
        <x:v>早</x:v>
      </x:c>
      <x:c r="AG23" s="25" t="str">
        <x:v>日</x:v>
      </x:c>
      <x:c r="AH23" s="25"/>
      <x:c r="AI23" s="2"/>
    </x:row>
    <x:row r="24" ht="27" customHeight="1">
      <x:c r="A24" s="2"/>
      <x:c r="B24" s="9" t="str">
        <x:v>スタッフD</x:v>
      </x:c>
      <x:c r="C24" s="25" t="str">
        <x:v>休</x:v>
      </x:c>
      <x:c r="D24" s="25" t="str">
        <x:v>有</x:v>
      </x:c>
      <x:c r="E24" s="25" t="str">
        <x:v>日</x:v>
      </x:c>
      <x:c r="F24" s="25" t="str">
        <x:v>遅</x:v>
      </x:c>
      <x:c r="G24" s="25" t="str">
        <x:v>早</x:v>
      </x:c>
      <x:c r="H24" s="25" t="str">
        <x:v>休</x:v>
      </x:c>
      <x:c r="I24" s="25" t="str">
        <x:v>早</x:v>
      </x:c>
      <x:c r="J24" s="25" t="str">
        <x:v>日</x:v>
      </x:c>
      <x:c r="K24" s="25" t="str">
        <x:v>有</x:v>
      </x:c>
      <x:c r="L24" s="25" t="str">
        <x:v>日</x:v>
      </x:c>
      <x:c r="M24" s="25" t="str">
        <x:v>遅</x:v>
      </x:c>
      <x:c r="N24" s="25" t="str">
        <x:v>早</x:v>
      </x:c>
      <x:c r="O24" s="25" t="str">
        <x:v>休</x:v>
      </x:c>
      <x:c r="P24" s="25" t="str">
        <x:v>早</x:v>
      </x:c>
      <x:c r="Q24" s="25" t="str">
        <x:v>日</x:v>
      </x:c>
      <x:c r="R24" s="25" t="str">
        <x:v>有</x:v>
      </x:c>
      <x:c r="S24" s="25" t="str">
        <x:v>日</x:v>
      </x:c>
      <x:c r="T24" s="25" t="str">
        <x:v>遅</x:v>
      </x:c>
      <x:c r="U24" s="25" t="str">
        <x:v>早</x:v>
      </x:c>
      <x:c r="V24" s="25" t="str">
        <x:v>休</x:v>
      </x:c>
      <x:c r="W24" s="25" t="str">
        <x:v>早</x:v>
      </x:c>
      <x:c r="X24" s="25" t="str">
        <x:v>日</x:v>
      </x:c>
      <x:c r="Y24" s="25" t="str">
        <x:v>有</x:v>
      </x:c>
      <x:c r="Z24" s="25" t="str">
        <x:v>日</x:v>
      </x:c>
      <x:c r="AA24" s="25" t="str">
        <x:v>遅</x:v>
      </x:c>
      <x:c r="AB24" s="25" t="str">
        <x:v>早</x:v>
      </x:c>
      <x:c r="AC24" s="25" t="str">
        <x:v>休</x:v>
      </x:c>
      <x:c r="AD24" s="25" t="str">
        <x:v>早</x:v>
      </x:c>
      <x:c r="AE24" s="25" t="str">
        <x:v>日</x:v>
      </x:c>
      <x:c r="AF24" s="25" t="str">
        <x:v>有</x:v>
      </x:c>
      <x:c r="AG24" s="25" t="str">
        <x:v>日</x:v>
      </x:c>
      <x:c r="AH24" s="25"/>
      <x:c r="AI24" s="2"/>
    </x:row>
    <x:row r="25" ht="27" customHeight="1">
      <x:c r="A25" s="2"/>
      <x:c r="B25" s="9" t="str">
        <x:v>スタッフE</x:v>
      </x:c>
      <x:c r="C25" s="25" t="str">
        <x:v>休</x:v>
      </x:c>
      <x:c r="D25" s="25" t="str">
        <x:v>遅</x:v>
      </x:c>
      <x:c r="E25" s="25" t="str">
        <x:v>早</x:v>
      </x:c>
      <x:c r="F25" s="25" t="str">
        <x:v>休</x:v>
      </x:c>
      <x:c r="G25" s="25" t="str">
        <x:v>早</x:v>
      </x:c>
      <x:c r="H25" s="25" t="str">
        <x:v>日</x:v>
      </x:c>
      <x:c r="I25" s="25" t="str">
        <x:v>有</x:v>
      </x:c>
      <x:c r="J25" s="25" t="str">
        <x:v>日</x:v>
      </x:c>
      <x:c r="K25" s="25" t="str">
        <x:v>遅</x:v>
      </x:c>
      <x:c r="L25" s="25" t="str">
        <x:v>早</x:v>
      </x:c>
      <x:c r="M25" s="25" t="str">
        <x:v>休</x:v>
      </x:c>
      <x:c r="N25" s="25" t="str">
        <x:v>早</x:v>
      </x:c>
      <x:c r="O25" s="25" t="str">
        <x:v>日</x:v>
      </x:c>
      <x:c r="P25" s="25" t="str">
        <x:v>有</x:v>
      </x:c>
      <x:c r="Q25" s="25" t="str">
        <x:v>日</x:v>
      </x:c>
      <x:c r="R25" s="25" t="str">
        <x:v>遅</x:v>
      </x:c>
      <x:c r="S25" s="25" t="str">
        <x:v>早</x:v>
      </x:c>
      <x:c r="T25" s="25" t="str">
        <x:v>休</x:v>
      </x:c>
      <x:c r="U25" s="25" t="str">
        <x:v>早</x:v>
      </x:c>
      <x:c r="V25" s="25" t="str">
        <x:v>日</x:v>
      </x:c>
      <x:c r="W25" s="25" t="str">
        <x:v>有</x:v>
      </x:c>
      <x:c r="X25" s="25" t="str">
        <x:v>日</x:v>
      </x:c>
      <x:c r="Y25" s="25" t="str">
        <x:v>遅</x:v>
      </x:c>
      <x:c r="Z25" s="25" t="str">
        <x:v>早</x:v>
      </x:c>
      <x:c r="AA25" s="25" t="str">
        <x:v>休</x:v>
      </x:c>
      <x:c r="AB25" s="25" t="str">
        <x:v>早</x:v>
      </x:c>
      <x:c r="AC25" s="25" t="str">
        <x:v>日</x:v>
      </x:c>
      <x:c r="AD25" s="25" t="str">
        <x:v>有</x:v>
      </x:c>
      <x:c r="AE25" s="25" t="str">
        <x:v>日</x:v>
      </x:c>
      <x:c r="AF25" s="25" t="str">
        <x:v>遅</x:v>
      </x:c>
      <x:c r="AG25" s="25" t="str">
        <x:v>早</x:v>
      </x:c>
      <x:c r="AH25" s="25"/>
      <x:c r="AI25" s="2"/>
    </x:row>
    <x:row r="26" ht="27" customHeight="1">
      <x:c r="A26" s="2"/>
      <x:c r="B26" s="9" t="str">
        <x:v>スタッフF</x:v>
      </x:c>
      <x:c r="C26" s="25" t="str">
        <x:v>休</x:v>
      </x:c>
      <x:c r="D26" s="25" t="str">
        <x:v>休</x:v>
      </x:c>
      <x:c r="E26" s="25" t="str">
        <x:v>早</x:v>
      </x:c>
      <x:c r="F26" s="25" t="str">
        <x:v>日</x:v>
      </x:c>
      <x:c r="G26" s="25" t="str">
        <x:v>有</x:v>
      </x:c>
      <x:c r="H26" s="25" t="str">
        <x:v>日</x:v>
      </x:c>
      <x:c r="I26" s="25" t="str">
        <x:v>遅</x:v>
      </x:c>
      <x:c r="J26" s="25" t="str">
        <x:v>早</x:v>
      </x:c>
      <x:c r="K26" s="25" t="str">
        <x:v>休</x:v>
      </x:c>
      <x:c r="L26" s="25" t="str">
        <x:v>早</x:v>
      </x:c>
      <x:c r="M26" s="25" t="str">
        <x:v>日</x:v>
      </x:c>
      <x:c r="N26" s="25" t="str">
        <x:v>有</x:v>
      </x:c>
      <x:c r="O26" s="25" t="str">
        <x:v>日</x:v>
      </x:c>
      <x:c r="P26" s="25" t="str">
        <x:v>遅</x:v>
      </x:c>
      <x:c r="Q26" s="25" t="str">
        <x:v>早</x:v>
      </x:c>
      <x:c r="R26" s="25" t="str">
        <x:v>休</x:v>
      </x:c>
      <x:c r="S26" s="25" t="str">
        <x:v>早</x:v>
      </x:c>
      <x:c r="T26" s="25" t="str">
        <x:v>日</x:v>
      </x:c>
      <x:c r="U26" s="25" t="str">
        <x:v>有</x:v>
      </x:c>
      <x:c r="V26" s="25" t="str">
        <x:v>日</x:v>
      </x:c>
      <x:c r="W26" s="25" t="str">
        <x:v>遅</x:v>
      </x:c>
      <x:c r="X26" s="25" t="str">
        <x:v>早</x:v>
      </x:c>
      <x:c r="Y26" s="25" t="str">
        <x:v>休</x:v>
      </x:c>
      <x:c r="Z26" s="25" t="str">
        <x:v>早</x:v>
      </x:c>
      <x:c r="AA26" s="25" t="str">
        <x:v>日</x:v>
      </x:c>
      <x:c r="AB26" s="25" t="str">
        <x:v>有</x:v>
      </x:c>
      <x:c r="AC26" s="25" t="str">
        <x:v>日</x:v>
      </x:c>
      <x:c r="AD26" s="25" t="str">
        <x:v>遅</x:v>
      </x:c>
      <x:c r="AE26" s="25" t="str">
        <x:v>早</x:v>
      </x:c>
      <x:c r="AF26" s="25" t="str">
        <x:v>休</x:v>
      </x:c>
      <x:c r="AG26" s="25" t="str">
        <x:v>早</x:v>
      </x:c>
      <x:c r="AH26" s="25"/>
      <x:c r="AI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</x:row>
    <x:row r="28" ht="36" customHeight="1">
      <x:c r="A28" s="2"/>
      <x:c r="B28" s="11" t="str">
        <x:v>赤いセルが翌日の早番。前月末はC列、当月1日はD列です。月替わりは勤務入力を消し、前月末の勤務を確認して転記します。</x:v>
      </x:c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</x:row>
    <x:row r="30" ht="27" customHeight="1">
      <x:c r="A30" s="2"/>
      <x:c r="B30" s="26" t="str">
        <x:v>入力の判定（自動計算）</x:v>
      </x:c>
      <x:c r="C30" s="26"/>
      <x:c r="D30" s="26"/>
      <x:c r="E30" s="26"/>
      <x:c r="F30" s="26"/>
      <x:c r="G30" s="26"/>
      <x:c r="H30" s="26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</x:row>
    <x:row r="32" ht="27" customHeight="1">
      <x:c r="A32" s="2"/>
      <x:c r="B32" s="2" t="str">
        <x:f>B21</x:f>
        <x:v>スタッフA</x:v>
      </x:c>
      <x:c r="C32" s="2"/>
      <x:c r="D32" s="2" t="n">
        <x:f>IF(D$20="","",IF(D21="","未入力",IF(COUNTIFS($C$41:$C$43,D21)&gt;0,1,IF(COUNTIFS($C$44:$C$45,D21)&gt;0,0,"記号不明"))))</x:f>
        <x:v>1</x:v>
      </x:c>
      <x:c r="E32" s="2" t="n">
        <x:f>IF(E$20="","",IF(E21="","未入力",IF(COUNTIFS($C$41:$C$43,E21)&gt;0,1,IF(COUNTIFS($C$44:$C$45,E21)&gt;0,0,"記号不明"))))</x:f>
        <x:v>1</x:v>
      </x:c>
      <x:c r="F32" s="2" t="n">
        <x:f>IF(F$20="","",IF(F21="","未入力",IF(COUNTIFS($C$41:$C$43,F21)&gt;0,1,IF(COUNTIFS($C$44:$C$45,F21)&gt;0,0,"記号不明"))))</x:f>
        <x:v>1</x:v>
      </x:c>
      <x:c r="G32" s="2" t="n">
        <x:f>IF(G$20="","",IF(G21="","未入力",IF(COUNTIFS($C$41:$C$43,G21)&gt;0,1,IF(COUNTIFS($C$44:$C$45,G21)&gt;0,0,"記号不明"))))</x:f>
        <x:v>0</x:v>
      </x:c>
      <x:c r="H32" s="2" t="n">
        <x:f>IF(H$20="","",IF(H21="","未入力",IF(COUNTIFS($C$41:$C$43,H21)&gt;0,1,IF(COUNTIFS($C$44:$C$45,H21)&gt;0,0,"記号不明"))))</x:f>
        <x:v>1</x:v>
      </x:c>
      <x:c r="I32" s="2" t="n">
        <x:f>IF(I$20="","",IF(I21="","未入力",IF(COUNTIFS($C$41:$C$43,I21)&gt;0,1,IF(COUNTIFS($C$44:$C$45,I21)&gt;0,0,"記号不明"))))</x:f>
        <x:v>1</x:v>
      </x:c>
      <x:c r="J32" s="2" t="n">
        <x:f>IF(J$20="","",IF(J21="","未入力",IF(COUNTIFS($C$41:$C$43,J21)&gt;0,1,IF(COUNTIFS($C$44:$C$45,J21)&gt;0,0,"記号不明"))))</x:f>
        <x:v>0</x:v>
      </x:c>
      <x:c r="K32" s="2" t="n">
        <x:f>IF(K$20="","",IF(K21="","未入力",IF(COUNTIFS($C$41:$C$43,K21)&gt;0,1,IF(COUNTIFS($C$44:$C$45,K21)&gt;0,0,"記号不明"))))</x:f>
        <x:v>1</x:v>
      </x:c>
      <x:c r="L32" s="2" t="n">
        <x:f>IF(L$20="","",IF(L21="","未入力",IF(COUNTIFS($C$41:$C$43,L21)&gt;0,1,IF(COUNTIFS($C$44:$C$45,L21)&gt;0,0,"記号不明"))))</x:f>
        <x:v>1</x:v>
      </x:c>
      <x:c r="M32" s="2" t="n">
        <x:f>IF(M$20="","",IF(M21="","未入力",IF(COUNTIFS($C$41:$C$43,M21)&gt;0,1,IF(COUNTIFS($C$44:$C$45,M21)&gt;0,0,"記号不明"))))</x:f>
        <x:v>1</x:v>
      </x:c>
      <x:c r="N32" s="2" t="n">
        <x:f>IF(N$20="","",IF(N21="","未入力",IF(COUNTIFS($C$41:$C$43,N21)&gt;0,1,IF(COUNTIFS($C$44:$C$45,N21)&gt;0,0,"記号不明"))))</x:f>
        <x:v>0</x:v>
      </x:c>
      <x:c r="O32" s="2" t="n">
        <x:f>IF(O$20="","",IF(O21="","未入力",IF(COUNTIFS($C$41:$C$43,O21)&gt;0,1,IF(COUNTIFS($C$44:$C$45,O21)&gt;0,0,"記号不明"))))</x:f>
        <x:v>1</x:v>
      </x:c>
      <x:c r="P32" s="2" t="n">
        <x:f>IF(P$20="","",IF(P21="","未入力",IF(COUNTIFS($C$41:$C$43,P21)&gt;0,1,IF(COUNTIFS($C$44:$C$45,P21)&gt;0,0,"記号不明"))))</x:f>
        <x:v>1</x:v>
      </x:c>
      <x:c r="Q32" s="2" t="n">
        <x:f>IF(Q$20="","",IF(Q21="","未入力",IF(COUNTIFS($C$41:$C$43,Q21)&gt;0,1,IF(COUNTIFS($C$44:$C$45,Q21)&gt;0,0,"記号不明"))))</x:f>
        <x:v>0</x:v>
      </x:c>
      <x:c r="R32" s="2" t="n">
        <x:f>IF(R$20="","",IF(R21="","未入力",IF(COUNTIFS($C$41:$C$43,R21)&gt;0,1,IF(COUNTIFS($C$44:$C$45,R21)&gt;0,0,"記号不明"))))</x:f>
        <x:v>1</x:v>
      </x:c>
      <x:c r="S32" s="2" t="n">
        <x:f>IF(S$20="","",IF(S21="","未入力",IF(COUNTIFS($C$41:$C$43,S21)&gt;0,1,IF(COUNTIFS($C$44:$C$45,S21)&gt;0,0,"記号不明"))))</x:f>
        <x:v>1</x:v>
      </x:c>
      <x:c r="T32" s="2" t="n">
        <x:f>IF(T$20="","",IF(T21="","未入力",IF(COUNTIFS($C$41:$C$43,T21)&gt;0,1,IF(COUNTIFS($C$44:$C$45,T21)&gt;0,0,"記号不明"))))</x:f>
        <x:v>1</x:v>
      </x:c>
      <x:c r="U32" s="2" t="n">
        <x:f>IF(U$20="","",IF(U21="","未入力",IF(COUNTIFS($C$41:$C$43,U21)&gt;0,1,IF(COUNTIFS($C$44:$C$45,U21)&gt;0,0,"記号不明"))))</x:f>
        <x:v>0</x:v>
      </x:c>
      <x:c r="V32" s="2" t="n">
        <x:f>IF(V$20="","",IF(V21="","未入力",IF(COUNTIFS($C$41:$C$43,V21)&gt;0,1,IF(COUNTIFS($C$44:$C$45,V21)&gt;0,0,"記号不明"))))</x:f>
        <x:v>1</x:v>
      </x:c>
      <x:c r="W32" s="2" t="n">
        <x:f>IF(W$20="","",IF(W21="","未入力",IF(COUNTIFS($C$41:$C$43,W21)&gt;0,1,IF(COUNTIFS($C$44:$C$45,W21)&gt;0,0,"記号不明"))))</x:f>
        <x:v>1</x:v>
      </x:c>
      <x:c r="X32" s="2" t="n">
        <x:f>IF(X$20="","",IF(X21="","未入力",IF(COUNTIFS($C$41:$C$43,X21)&gt;0,1,IF(COUNTIFS($C$44:$C$45,X21)&gt;0,0,"記号不明"))))</x:f>
        <x:v>0</x:v>
      </x:c>
      <x:c r="Y32" s="2" t="n">
        <x:f>IF(Y$20="","",IF(Y21="","未入力",IF(COUNTIFS($C$41:$C$43,Y21)&gt;0,1,IF(COUNTIFS($C$44:$C$45,Y21)&gt;0,0,"記号不明"))))</x:f>
        <x:v>1</x:v>
      </x:c>
      <x:c r="Z32" s="2" t="n">
        <x:f>IF(Z$20="","",IF(Z21="","未入力",IF(COUNTIFS($C$41:$C$43,Z21)&gt;0,1,IF(COUNTIFS($C$44:$C$45,Z21)&gt;0,0,"記号不明"))))</x:f>
        <x:v>1</x:v>
      </x:c>
      <x:c r="AA32" s="2" t="n">
        <x:f>IF(AA$20="","",IF(AA21="","未入力",IF(COUNTIFS($C$41:$C$43,AA21)&gt;0,1,IF(COUNTIFS($C$44:$C$45,AA21)&gt;0,0,"記号不明"))))</x:f>
        <x:v>1</x:v>
      </x:c>
      <x:c r="AB32" s="2" t="n">
        <x:f>IF(AB$20="","",IF(AB21="","未入力",IF(COUNTIFS($C$41:$C$43,AB21)&gt;0,1,IF(COUNTIFS($C$44:$C$45,AB21)&gt;0,0,"記号不明"))))</x:f>
        <x:v>0</x:v>
      </x:c>
      <x:c r="AC32" s="2" t="n">
        <x:f>IF(AC$20="","",IF(AC21="","未入力",IF(COUNTIFS($C$41:$C$43,AC21)&gt;0,1,IF(COUNTIFS($C$44:$C$45,AC21)&gt;0,0,"記号不明"))))</x:f>
        <x:v>1</x:v>
      </x:c>
      <x:c r="AD32" s="2" t="n">
        <x:f>IF(AD$20="","",IF(AD21="","未入力",IF(COUNTIFS($C$41:$C$43,AD21)&gt;0,1,IF(COUNTIFS($C$44:$C$45,AD21)&gt;0,0,"記号不明"))))</x:f>
        <x:v>1</x:v>
      </x:c>
      <x:c r="AE32" s="2" t="n">
        <x:f>IF(AE$20="","",IF(AE21="","未入力",IF(COUNTIFS($C$41:$C$43,AE21)&gt;0,1,IF(COUNTIFS($C$44:$C$45,AE21)&gt;0,0,"記号不明"))))</x:f>
        <x:v>0</x:v>
      </x:c>
      <x:c r="AF32" s="2" t="n">
        <x:f>IF(AF$20="","",IF(AF21="","未入力",IF(COUNTIFS($C$41:$C$43,AF21)&gt;0,1,IF(COUNTIFS($C$44:$C$45,AF21)&gt;0,0,"記号不明"))))</x:f>
        <x:v>1</x:v>
      </x:c>
      <x:c r="AG32" s="2" t="n">
        <x:f>IF(AG$20="","",IF(AG21="","未入力",IF(COUNTIFS($C$41:$C$43,AG21)&gt;0,1,IF(COUNTIFS($C$44:$C$45,AG21)&gt;0,0,"記号不明"))))</x:f>
        <x:v>1</x:v>
      </x:c>
      <x:c r="AH32" s="2" t="str">
        <x:f>IF(AH$20="","",IF(AH21="","未入力",IF(COUNTIFS($C$41:$C$43,AH21)&gt;0,1,IF(COUNTIFS($C$44:$C$45,AH21)&gt;0,0,"記号不明"))))</x:f>
      </x:c>
      <x:c r="AI32" s="2"/>
    </x:row>
    <x:row r="33" ht="27" customHeight="1">
      <x:c r="A33" s="2"/>
      <x:c r="B33" s="2" t="str">
        <x:f>B22</x:f>
        <x:v>スタッフB</x:v>
      </x:c>
      <x:c r="C33" s="2"/>
      <x:c r="D33" s="2" t="n">
        <x:f>IF(D$20="","",IF(D22="","未入力",IF(COUNTIFS($C$41:$C$43,D22)&gt;0,1,IF(COUNTIFS($C$44:$C$45,D22)&gt;0,0,"記号不明"))))</x:f>
        <x:v>1</x:v>
      </x:c>
      <x:c r="E33" s="2" t="n">
        <x:f>IF(E$20="","",IF(E22="","未入力",IF(COUNTIFS($C$41:$C$43,E22)&gt;0,1,IF(COUNTIFS($C$44:$C$45,E22)&gt;0,0,"記号不明"))))</x:f>
        <x:v>0</x:v>
      </x:c>
      <x:c r="F33" s="2" t="n">
        <x:f>IF(F$20="","",IF(F22="","未入力",IF(COUNTIFS($C$41:$C$43,F22)&gt;0,1,IF(COUNTIFS($C$44:$C$45,F22)&gt;0,0,"記号不明"))))</x:f>
        <x:v>1</x:v>
      </x:c>
      <x:c r="G33" s="2" t="n">
        <x:f>IF(G$20="","",IF(G22="","未入力",IF(COUNTIFS($C$41:$C$43,G22)&gt;0,1,IF(COUNTIFS($C$44:$C$45,G22)&gt;0,0,"記号不明"))))</x:f>
        <x:v>1</x:v>
      </x:c>
      <x:c r="H33" s="2" t="n">
        <x:f>IF(H$20="","",IF(H22="","未入力",IF(COUNTIFS($C$41:$C$43,H22)&gt;0,1,IF(COUNTIFS($C$44:$C$45,H22)&gt;0,0,"記号不明"))))</x:f>
        <x:v>0</x:v>
      </x:c>
      <x:c r="I33" s="2" t="n">
        <x:f>IF(I$20="","",IF(I22="","未入力",IF(COUNTIFS($C$41:$C$43,I22)&gt;0,1,IF(COUNTIFS($C$44:$C$45,I22)&gt;0,0,"記号不明"))))</x:f>
        <x:v>1</x:v>
      </x:c>
      <x:c r="J33" s="2" t="n">
        <x:f>IF(J$20="","",IF(J22="","未入力",IF(COUNTIFS($C$41:$C$43,J22)&gt;0,1,IF(COUNTIFS($C$44:$C$45,J22)&gt;0,0,"記号不明"))))</x:f>
        <x:v>1</x:v>
      </x:c>
      <x:c r="K33" s="2" t="n">
        <x:f>IF(K$20="","",IF(K22="","未入力",IF(COUNTIFS($C$41:$C$43,K22)&gt;0,1,IF(COUNTIFS($C$44:$C$45,K22)&gt;0,0,"記号不明"))))</x:f>
        <x:v>1</x:v>
      </x:c>
      <x:c r="L33" s="2" t="n">
        <x:f>IF(L$20="","",IF(L22="","未入力",IF(COUNTIFS($C$41:$C$43,L22)&gt;0,1,IF(COUNTIFS($C$44:$C$45,L22)&gt;0,0,"記号不明"))))</x:f>
        <x:v>0</x:v>
      </x:c>
      <x:c r="M33" s="2" t="n">
        <x:f>IF(M$20="","",IF(M22="","未入力",IF(COUNTIFS($C$41:$C$43,M22)&gt;0,1,IF(COUNTIFS($C$44:$C$45,M22)&gt;0,0,"記号不明"))))</x:f>
        <x:v>1</x:v>
      </x:c>
      <x:c r="N33" s="2" t="n">
        <x:f>IF(N$20="","",IF(N22="","未入力",IF(COUNTIFS($C$41:$C$43,N22)&gt;0,1,IF(COUNTIFS($C$44:$C$45,N22)&gt;0,0,"記号不明"))))</x:f>
        <x:v>1</x:v>
      </x:c>
      <x:c r="O33" s="2" t="n">
        <x:f>IF(O$20="","",IF(O22="","未入力",IF(COUNTIFS($C$41:$C$43,O22)&gt;0,1,IF(COUNTIFS($C$44:$C$45,O22)&gt;0,0,"記号不明"))))</x:f>
        <x:v>0</x:v>
      </x:c>
      <x:c r="P33" s="2" t="n">
        <x:f>IF(P$20="","",IF(P22="","未入力",IF(COUNTIFS($C$41:$C$43,P22)&gt;0,1,IF(COUNTIFS($C$44:$C$45,P22)&gt;0,0,"記号不明"))))</x:f>
        <x:v>1</x:v>
      </x:c>
      <x:c r="Q33" s="2" t="n">
        <x:f>IF(Q$20="","",IF(Q22="","未入力",IF(COUNTIFS($C$41:$C$43,Q22)&gt;0,1,IF(COUNTIFS($C$44:$C$45,Q22)&gt;0,0,"記号不明"))))</x:f>
        <x:v>1</x:v>
      </x:c>
      <x:c r="R33" s="2" t="n">
        <x:f>IF(R$20="","",IF(R22="","未入力",IF(COUNTIFS($C$41:$C$43,R22)&gt;0,1,IF(COUNTIFS($C$44:$C$45,R22)&gt;0,0,"記号不明"))))</x:f>
        <x:v>1</x:v>
      </x:c>
      <x:c r="S33" s="2" t="n">
        <x:f>IF(S$20="","",IF(S22="","未入力",IF(COUNTIFS($C$41:$C$43,S22)&gt;0,1,IF(COUNTIFS($C$44:$C$45,S22)&gt;0,0,"記号不明"))))</x:f>
        <x:v>0</x:v>
      </x:c>
      <x:c r="T33" s="2" t="n">
        <x:f>IF(T$20="","",IF(T22="","未入力",IF(COUNTIFS($C$41:$C$43,T22)&gt;0,1,IF(COUNTIFS($C$44:$C$45,T22)&gt;0,0,"記号不明"))))</x:f>
        <x:v>1</x:v>
      </x:c>
      <x:c r="U33" s="2" t="n">
        <x:f>IF(U$20="","",IF(U22="","未入力",IF(COUNTIFS($C$41:$C$43,U22)&gt;0,1,IF(COUNTIFS($C$44:$C$45,U22)&gt;0,0,"記号不明"))))</x:f>
        <x:v>1</x:v>
      </x:c>
      <x:c r="V33" s="2" t="n">
        <x:f>IF(V$20="","",IF(V22="","未入力",IF(COUNTIFS($C$41:$C$43,V22)&gt;0,1,IF(COUNTIFS($C$44:$C$45,V22)&gt;0,0,"記号不明"))))</x:f>
        <x:v>0</x:v>
      </x:c>
      <x:c r="W33" s="2" t="n">
        <x:f>IF(W$20="","",IF(W22="","未入力",IF(COUNTIFS($C$41:$C$43,W22)&gt;0,1,IF(COUNTIFS($C$44:$C$45,W22)&gt;0,0,"記号不明"))))</x:f>
        <x:v>1</x:v>
      </x:c>
      <x:c r="X33" s="2" t="n">
        <x:f>IF(X$20="","",IF(X22="","未入力",IF(COUNTIFS($C$41:$C$43,X22)&gt;0,1,IF(COUNTIFS($C$44:$C$45,X22)&gt;0,0,"記号不明"))))</x:f>
        <x:v>1</x:v>
      </x:c>
      <x:c r="Y33" s="2" t="n">
        <x:f>IF(Y$20="","",IF(Y22="","未入力",IF(COUNTIFS($C$41:$C$43,Y22)&gt;0,1,IF(COUNTIFS($C$44:$C$45,Y22)&gt;0,0,"記号不明"))))</x:f>
        <x:v>1</x:v>
      </x:c>
      <x:c r="Z33" s="2" t="n">
        <x:f>IF(Z$20="","",IF(Z22="","未入力",IF(COUNTIFS($C$41:$C$43,Z22)&gt;0,1,IF(COUNTIFS($C$44:$C$45,Z22)&gt;0,0,"記号不明"))))</x:f>
        <x:v>0</x:v>
      </x:c>
      <x:c r="AA33" s="2" t="n">
        <x:f>IF(AA$20="","",IF(AA22="","未入力",IF(COUNTIFS($C$41:$C$43,AA22)&gt;0,1,IF(COUNTIFS($C$44:$C$45,AA22)&gt;0,0,"記号不明"))))</x:f>
        <x:v>1</x:v>
      </x:c>
      <x:c r="AB33" s="2" t="n">
        <x:f>IF(AB$20="","",IF(AB22="","未入力",IF(COUNTIFS($C$41:$C$43,AB22)&gt;0,1,IF(COUNTIFS($C$44:$C$45,AB22)&gt;0,0,"記号不明"))))</x:f>
        <x:v>1</x:v>
      </x:c>
      <x:c r="AC33" s="2" t="n">
        <x:f>IF(AC$20="","",IF(AC22="","未入力",IF(COUNTIFS($C$41:$C$43,AC22)&gt;0,1,IF(COUNTIFS($C$44:$C$45,AC22)&gt;0,0,"記号不明"))))</x:f>
        <x:v>0</x:v>
      </x:c>
      <x:c r="AD33" s="2" t="n">
        <x:f>IF(AD$20="","",IF(AD22="","未入力",IF(COUNTIFS($C$41:$C$43,AD22)&gt;0,1,IF(COUNTIFS($C$44:$C$45,AD22)&gt;0,0,"記号不明"))))</x:f>
        <x:v>1</x:v>
      </x:c>
      <x:c r="AE33" s="2" t="n">
        <x:f>IF(AE$20="","",IF(AE22="","未入力",IF(COUNTIFS($C$41:$C$43,AE22)&gt;0,1,IF(COUNTIFS($C$44:$C$45,AE22)&gt;0,0,"記号不明"))))</x:f>
        <x:v>1</x:v>
      </x:c>
      <x:c r="AF33" s="2" t="n">
        <x:f>IF(AF$20="","",IF(AF22="","未入力",IF(COUNTIFS($C$41:$C$43,AF22)&gt;0,1,IF(COUNTIFS($C$44:$C$45,AF22)&gt;0,0,"記号不明"))))</x:f>
        <x:v>1</x:v>
      </x:c>
      <x:c r="AG33" s="2" t="n">
        <x:f>IF(AG$20="","",IF(AG22="","未入力",IF(COUNTIFS($C$41:$C$43,AG22)&gt;0,1,IF(COUNTIFS($C$44:$C$45,AG22)&gt;0,0,"記号不明"))))</x:f>
        <x:v>0</x:v>
      </x:c>
      <x:c r="AH33" s="2" t="str">
        <x:f>IF(AH$20="","",IF(AH22="","未入力",IF(COUNTIFS($C$41:$C$43,AH22)&gt;0,1,IF(COUNTIFS($C$44:$C$45,AH22)&gt;0,0,"記号不明"))))</x:f>
      </x:c>
      <x:c r="AI33" s="2"/>
    </x:row>
    <x:row r="34" ht="27" customHeight="1">
      <x:c r="A34" s="2"/>
      <x:c r="B34" s="2" t="str">
        <x:f>B23</x:f>
        <x:v>スタッフC</x:v>
      </x:c>
      <x:c r="C34" s="2"/>
      <x:c r="D34" s="2" t="n">
        <x:f>IF(D$20="","",IF(D23="","未入力",IF(COUNTIFS($C$41:$C$43,D23)&gt;0,1,IF(COUNTIFS($C$44:$C$45,D23)&gt;0,0,"記号不明"))))</x:f>
        <x:v>1</x:v>
      </x:c>
      <x:c r="E34" s="2" t="n">
        <x:f>IF(E$20="","",IF(E23="","未入力",IF(COUNTIFS($C$41:$C$43,E23)&gt;0,1,IF(COUNTIFS($C$44:$C$45,E23)&gt;0,0,"記号不明"))))</x:f>
        <x:v>1</x:v>
      </x:c>
      <x:c r="F34" s="2" t="n">
        <x:f>IF(F$20="","",IF(F23="","未入力",IF(COUNTIFS($C$41:$C$43,F23)&gt;0,1,IF(COUNTIFS($C$44:$C$45,F23)&gt;0,0,"記号不明"))))</x:f>
        <x:v>0</x:v>
      </x:c>
      <x:c r="G34" s="2" t="n">
        <x:f>IF(G$20="","",IF(G23="","未入力",IF(COUNTIFS($C$41:$C$43,G23)&gt;0,1,IF(COUNTIFS($C$44:$C$45,G23)&gt;0,0,"記号不明"))))</x:f>
        <x:v>1</x:v>
      </x:c>
      <x:c r="H34" s="2" t="n">
        <x:f>IF(H$20="","",IF(H23="","未入力",IF(COUNTIFS($C$41:$C$43,H23)&gt;0,1,IF(COUNTIFS($C$44:$C$45,H23)&gt;0,0,"記号不明"))))</x:f>
        <x:v>1</x:v>
      </x:c>
      <x:c r="I34" s="2" t="n">
        <x:f>IF(I$20="","",IF(I23="","未入力",IF(COUNTIFS($C$41:$C$43,I23)&gt;0,1,IF(COUNTIFS($C$44:$C$45,I23)&gt;0,0,"記号不明"))))</x:f>
        <x:v>1</x:v>
      </x:c>
      <x:c r="J34" s="2" t="n">
        <x:f>IF(J$20="","",IF(J23="","未入力",IF(COUNTIFS($C$41:$C$43,J23)&gt;0,1,IF(COUNTIFS($C$44:$C$45,J23)&gt;0,0,"記号不明"))))</x:f>
        <x:v>0</x:v>
      </x:c>
      <x:c r="K34" s="2" t="n">
        <x:f>IF(K$20="","",IF(K23="","未入力",IF(COUNTIFS($C$41:$C$43,K23)&gt;0,1,IF(COUNTIFS($C$44:$C$45,K23)&gt;0,0,"記号不明"))))</x:f>
        <x:v>1</x:v>
      </x:c>
      <x:c r="L34" s="2" t="n">
        <x:f>IF(L$20="","",IF(L23="","未入力",IF(COUNTIFS($C$41:$C$43,L23)&gt;0,1,IF(COUNTIFS($C$44:$C$45,L23)&gt;0,0,"記号不明"))))</x:f>
        <x:v>1</x:v>
      </x:c>
      <x:c r="M34" s="2" t="n">
        <x:f>IF(M$20="","",IF(M23="","未入力",IF(COUNTIFS($C$41:$C$43,M23)&gt;0,1,IF(COUNTIFS($C$44:$C$45,M23)&gt;0,0,"記号不明"))))</x:f>
        <x:v>0</x:v>
      </x:c>
      <x:c r="N34" s="2" t="n">
        <x:f>IF(N$20="","",IF(N23="","未入力",IF(COUNTIFS($C$41:$C$43,N23)&gt;0,1,IF(COUNTIFS($C$44:$C$45,N23)&gt;0,0,"記号不明"))))</x:f>
        <x:v>1</x:v>
      </x:c>
      <x:c r="O34" s="2" t="n">
        <x:f>IF(O$20="","",IF(O23="","未入力",IF(COUNTIFS($C$41:$C$43,O23)&gt;0,1,IF(COUNTIFS($C$44:$C$45,O23)&gt;0,0,"記号不明"))))</x:f>
        <x:v>1</x:v>
      </x:c>
      <x:c r="P34" s="2" t="n">
        <x:f>IF(P$20="","",IF(P23="","未入力",IF(COUNTIFS($C$41:$C$43,P23)&gt;0,1,IF(COUNTIFS($C$44:$C$45,P23)&gt;0,0,"記号不明"))))</x:f>
        <x:v>1</x:v>
      </x:c>
      <x:c r="Q34" s="2" t="n">
        <x:f>IF(Q$20="","",IF(Q23="","未入力",IF(COUNTIFS($C$41:$C$43,Q23)&gt;0,1,IF(COUNTIFS($C$44:$C$45,Q23)&gt;0,0,"記号不明"))))</x:f>
        <x:v>0</x:v>
      </x:c>
      <x:c r="R34" s="2" t="n">
        <x:f>IF(R$20="","",IF(R23="","未入力",IF(COUNTIFS($C$41:$C$43,R23)&gt;0,1,IF(COUNTIFS($C$44:$C$45,R23)&gt;0,0,"記号不明"))))</x:f>
        <x:v>1</x:v>
      </x:c>
      <x:c r="S34" s="2" t="n">
        <x:f>IF(S$20="","",IF(S23="","未入力",IF(COUNTIFS($C$41:$C$43,S23)&gt;0,1,IF(COUNTIFS($C$44:$C$45,S23)&gt;0,0,"記号不明"))))</x:f>
        <x:v>1</x:v>
      </x:c>
      <x:c r="T34" s="2" t="n">
        <x:f>IF(T$20="","",IF(T23="","未入力",IF(COUNTIFS($C$41:$C$43,T23)&gt;0,1,IF(COUNTIFS($C$44:$C$45,T23)&gt;0,0,"記号不明"))))</x:f>
        <x:v>0</x:v>
      </x:c>
      <x:c r="U34" s="2" t="n">
        <x:f>IF(U$20="","",IF(U23="","未入力",IF(COUNTIFS($C$41:$C$43,U23)&gt;0,1,IF(COUNTIFS($C$44:$C$45,U23)&gt;0,0,"記号不明"))))</x:f>
        <x:v>1</x:v>
      </x:c>
      <x:c r="V34" s="2" t="n">
        <x:f>IF(V$20="","",IF(V23="","未入力",IF(COUNTIFS($C$41:$C$43,V23)&gt;0,1,IF(COUNTIFS($C$44:$C$45,V23)&gt;0,0,"記号不明"))))</x:f>
        <x:v>1</x:v>
      </x:c>
      <x:c r="W34" s="2" t="n">
        <x:f>IF(W$20="","",IF(W23="","未入力",IF(COUNTIFS($C$41:$C$43,W23)&gt;0,1,IF(COUNTIFS($C$44:$C$45,W23)&gt;0,0,"記号不明"))))</x:f>
        <x:v>1</x:v>
      </x:c>
      <x:c r="X34" s="2" t="n">
        <x:f>IF(X$20="","",IF(X23="","未入力",IF(COUNTIFS($C$41:$C$43,X23)&gt;0,1,IF(COUNTIFS($C$44:$C$45,X23)&gt;0,0,"記号不明"))))</x:f>
        <x:v>0</x:v>
      </x:c>
      <x:c r="Y34" s="2" t="n">
        <x:f>IF(Y$20="","",IF(Y23="","未入力",IF(COUNTIFS($C$41:$C$43,Y23)&gt;0,1,IF(COUNTIFS($C$44:$C$45,Y23)&gt;0,0,"記号不明"))))</x:f>
        <x:v>1</x:v>
      </x:c>
      <x:c r="Z34" s="2" t="n">
        <x:f>IF(Z$20="","",IF(Z23="","未入力",IF(COUNTIFS($C$41:$C$43,Z23)&gt;0,1,IF(COUNTIFS($C$44:$C$45,Z23)&gt;0,0,"記号不明"))))</x:f>
        <x:v>1</x:v>
      </x:c>
      <x:c r="AA34" s="2" t="n">
        <x:f>IF(AA$20="","",IF(AA23="","未入力",IF(COUNTIFS($C$41:$C$43,AA23)&gt;0,1,IF(COUNTIFS($C$44:$C$45,AA23)&gt;0,0,"記号不明"))))</x:f>
        <x:v>0</x:v>
      </x:c>
      <x:c r="AB34" s="2" t="n">
        <x:f>IF(AB$20="","",IF(AB23="","未入力",IF(COUNTIFS($C$41:$C$43,AB23)&gt;0,1,IF(COUNTIFS($C$44:$C$45,AB23)&gt;0,0,"記号不明"))))</x:f>
        <x:v>1</x:v>
      </x:c>
      <x:c r="AC34" s="2" t="n">
        <x:f>IF(AC$20="","",IF(AC23="","未入力",IF(COUNTIFS($C$41:$C$43,AC23)&gt;0,1,IF(COUNTIFS($C$44:$C$45,AC23)&gt;0,0,"記号不明"))))</x:f>
        <x:v>1</x:v>
      </x:c>
      <x:c r="AD34" s="2" t="n">
        <x:f>IF(AD$20="","",IF(AD23="","未入力",IF(COUNTIFS($C$41:$C$43,AD23)&gt;0,1,IF(COUNTIFS($C$44:$C$45,AD23)&gt;0,0,"記号不明"))))</x:f>
        <x:v>1</x:v>
      </x:c>
      <x:c r="AE34" s="2" t="n">
        <x:f>IF(AE$20="","",IF(AE23="","未入力",IF(COUNTIFS($C$41:$C$43,AE23)&gt;0,1,IF(COUNTIFS($C$44:$C$45,AE23)&gt;0,0,"記号不明"))))</x:f>
        <x:v>0</x:v>
      </x:c>
      <x:c r="AF34" s="2" t="n">
        <x:f>IF(AF$20="","",IF(AF23="","未入力",IF(COUNTIFS($C$41:$C$43,AF23)&gt;0,1,IF(COUNTIFS($C$44:$C$45,AF23)&gt;0,0,"記号不明"))))</x:f>
        <x:v>1</x:v>
      </x:c>
      <x:c r="AG34" s="2" t="n">
        <x:f>IF(AG$20="","",IF(AG23="","未入力",IF(COUNTIFS($C$41:$C$43,AG23)&gt;0,1,IF(COUNTIFS($C$44:$C$45,AG23)&gt;0,0,"記号不明"))))</x:f>
        <x:v>1</x:v>
      </x:c>
      <x:c r="AH34" s="2" t="str">
        <x:f>IF(AH$20="","",IF(AH23="","未入力",IF(COUNTIFS($C$41:$C$43,AH23)&gt;0,1,IF(COUNTIFS($C$44:$C$45,AH23)&gt;0,0,"記号不明"))))</x:f>
      </x:c>
      <x:c r="AI34" s="2"/>
    </x:row>
    <x:row r="35" ht="27" customHeight="1">
      <x:c r="A35" s="2"/>
      <x:c r="B35" s="2" t="str">
        <x:f>B24</x:f>
        <x:v>スタッフD</x:v>
      </x:c>
      <x:c r="C35" s="2"/>
      <x:c r="D35" s="2" t="n">
        <x:f>IF(D$20="","",IF(D24="","未入力",IF(COUNTIFS($C$41:$C$43,D24)&gt;0,1,IF(COUNTIFS($C$44:$C$45,D24)&gt;0,0,"記号不明"))))</x:f>
        <x:v>0</x:v>
      </x:c>
      <x:c r="E35" s="2" t="n">
        <x:f>IF(E$20="","",IF(E24="","未入力",IF(COUNTIFS($C$41:$C$43,E24)&gt;0,1,IF(COUNTIFS($C$44:$C$45,E24)&gt;0,0,"記号不明"))))</x:f>
        <x:v>1</x:v>
      </x:c>
      <x:c r="F35" s="2" t="n">
        <x:f>IF(F$20="","",IF(F24="","未入力",IF(COUNTIFS($C$41:$C$43,F24)&gt;0,1,IF(COUNTIFS($C$44:$C$45,F24)&gt;0,0,"記号不明"))))</x:f>
        <x:v>1</x:v>
      </x:c>
      <x:c r="G35" s="2" t="n">
        <x:f>IF(G$20="","",IF(G24="","未入力",IF(COUNTIFS($C$41:$C$43,G24)&gt;0,1,IF(COUNTIFS($C$44:$C$45,G24)&gt;0,0,"記号不明"))))</x:f>
        <x:v>1</x:v>
      </x:c>
      <x:c r="H35" s="2" t="n">
        <x:f>IF(H$20="","",IF(H24="","未入力",IF(COUNTIFS($C$41:$C$43,H24)&gt;0,1,IF(COUNTIFS($C$44:$C$45,H24)&gt;0,0,"記号不明"))))</x:f>
        <x:v>0</x:v>
      </x:c>
      <x:c r="I35" s="2" t="n">
        <x:f>IF(I$20="","",IF(I24="","未入力",IF(COUNTIFS($C$41:$C$43,I24)&gt;0,1,IF(COUNTIFS($C$44:$C$45,I24)&gt;0,0,"記号不明"))))</x:f>
        <x:v>1</x:v>
      </x:c>
      <x:c r="J35" s="2" t="n">
        <x:f>IF(J$20="","",IF(J24="","未入力",IF(COUNTIFS($C$41:$C$43,J24)&gt;0,1,IF(COUNTIFS($C$44:$C$45,J24)&gt;0,0,"記号不明"))))</x:f>
        <x:v>1</x:v>
      </x:c>
      <x:c r="K35" s="2" t="n">
        <x:f>IF(K$20="","",IF(K24="","未入力",IF(COUNTIFS($C$41:$C$43,K24)&gt;0,1,IF(COUNTIFS($C$44:$C$45,K24)&gt;0,0,"記号不明"))))</x:f>
        <x:v>0</x:v>
      </x:c>
      <x:c r="L35" s="2" t="n">
        <x:f>IF(L$20="","",IF(L24="","未入力",IF(COUNTIFS($C$41:$C$43,L24)&gt;0,1,IF(COUNTIFS($C$44:$C$45,L24)&gt;0,0,"記号不明"))))</x:f>
        <x:v>1</x:v>
      </x:c>
      <x:c r="M35" s="2" t="n">
        <x:f>IF(M$20="","",IF(M24="","未入力",IF(COUNTIFS($C$41:$C$43,M24)&gt;0,1,IF(COUNTIFS($C$44:$C$45,M24)&gt;0,0,"記号不明"))))</x:f>
        <x:v>1</x:v>
      </x:c>
      <x:c r="N35" s="2" t="n">
        <x:f>IF(N$20="","",IF(N24="","未入力",IF(COUNTIFS($C$41:$C$43,N24)&gt;0,1,IF(COUNTIFS($C$44:$C$45,N24)&gt;0,0,"記号不明"))))</x:f>
        <x:v>1</x:v>
      </x:c>
      <x:c r="O35" s="2" t="n">
        <x:f>IF(O$20="","",IF(O24="","未入力",IF(COUNTIFS($C$41:$C$43,O24)&gt;0,1,IF(COUNTIFS($C$44:$C$45,O24)&gt;0,0,"記号不明"))))</x:f>
        <x:v>0</x:v>
      </x:c>
      <x:c r="P35" s="2" t="n">
        <x:f>IF(P$20="","",IF(P24="","未入力",IF(COUNTIFS($C$41:$C$43,P24)&gt;0,1,IF(COUNTIFS($C$44:$C$45,P24)&gt;0,0,"記号不明"))))</x:f>
        <x:v>1</x:v>
      </x:c>
      <x:c r="Q35" s="2" t="n">
        <x:f>IF(Q$20="","",IF(Q24="","未入力",IF(COUNTIFS($C$41:$C$43,Q24)&gt;0,1,IF(COUNTIFS($C$44:$C$45,Q24)&gt;0,0,"記号不明"))))</x:f>
        <x:v>1</x:v>
      </x:c>
      <x:c r="R35" s="2" t="n">
        <x:f>IF(R$20="","",IF(R24="","未入力",IF(COUNTIFS($C$41:$C$43,R24)&gt;0,1,IF(COUNTIFS($C$44:$C$45,R24)&gt;0,0,"記号不明"))))</x:f>
        <x:v>0</x:v>
      </x:c>
      <x:c r="S35" s="2" t="n">
        <x:f>IF(S$20="","",IF(S24="","未入力",IF(COUNTIFS($C$41:$C$43,S24)&gt;0,1,IF(COUNTIFS($C$44:$C$45,S24)&gt;0,0,"記号不明"))))</x:f>
        <x:v>1</x:v>
      </x:c>
      <x:c r="T35" s="2" t="n">
        <x:f>IF(T$20="","",IF(T24="","未入力",IF(COUNTIFS($C$41:$C$43,T24)&gt;0,1,IF(COUNTIFS($C$44:$C$45,T24)&gt;0,0,"記号不明"))))</x:f>
        <x:v>1</x:v>
      </x:c>
      <x:c r="U35" s="2" t="n">
        <x:f>IF(U$20="","",IF(U24="","未入力",IF(COUNTIFS($C$41:$C$43,U24)&gt;0,1,IF(COUNTIFS($C$44:$C$45,U24)&gt;0,0,"記号不明"))))</x:f>
        <x:v>1</x:v>
      </x:c>
      <x:c r="V35" s="2" t="n">
        <x:f>IF(V$20="","",IF(V24="","未入力",IF(COUNTIFS($C$41:$C$43,V24)&gt;0,1,IF(COUNTIFS($C$44:$C$45,V24)&gt;0,0,"記号不明"))))</x:f>
        <x:v>0</x:v>
      </x:c>
      <x:c r="W35" s="2" t="n">
        <x:f>IF(W$20="","",IF(W24="","未入力",IF(COUNTIFS($C$41:$C$43,W24)&gt;0,1,IF(COUNTIFS($C$44:$C$45,W24)&gt;0,0,"記号不明"))))</x:f>
        <x:v>1</x:v>
      </x:c>
      <x:c r="X35" s="2" t="n">
        <x:f>IF(X$20="","",IF(X24="","未入力",IF(COUNTIFS($C$41:$C$43,X24)&gt;0,1,IF(COUNTIFS($C$44:$C$45,X24)&gt;0,0,"記号不明"))))</x:f>
        <x:v>1</x:v>
      </x:c>
      <x:c r="Y35" s="2" t="n">
        <x:f>IF(Y$20="","",IF(Y24="","未入力",IF(COUNTIFS($C$41:$C$43,Y24)&gt;0,1,IF(COUNTIFS($C$44:$C$45,Y24)&gt;0,0,"記号不明"))))</x:f>
        <x:v>0</x:v>
      </x:c>
      <x:c r="Z35" s="2" t="n">
        <x:f>IF(Z$20="","",IF(Z24="","未入力",IF(COUNTIFS($C$41:$C$43,Z24)&gt;0,1,IF(COUNTIFS($C$44:$C$45,Z24)&gt;0,0,"記号不明"))))</x:f>
        <x:v>1</x:v>
      </x:c>
      <x:c r="AA35" s="2" t="n">
        <x:f>IF(AA$20="","",IF(AA24="","未入力",IF(COUNTIFS($C$41:$C$43,AA24)&gt;0,1,IF(COUNTIFS($C$44:$C$45,AA24)&gt;0,0,"記号不明"))))</x:f>
        <x:v>1</x:v>
      </x:c>
      <x:c r="AB35" s="2" t="n">
        <x:f>IF(AB$20="","",IF(AB24="","未入力",IF(COUNTIFS($C$41:$C$43,AB24)&gt;0,1,IF(COUNTIFS($C$44:$C$45,AB24)&gt;0,0,"記号不明"))))</x:f>
        <x:v>1</x:v>
      </x:c>
      <x:c r="AC35" s="2" t="n">
        <x:f>IF(AC$20="","",IF(AC24="","未入力",IF(COUNTIFS($C$41:$C$43,AC24)&gt;0,1,IF(COUNTIFS($C$44:$C$45,AC24)&gt;0,0,"記号不明"))))</x:f>
        <x:v>0</x:v>
      </x:c>
      <x:c r="AD35" s="2" t="n">
        <x:f>IF(AD$20="","",IF(AD24="","未入力",IF(COUNTIFS($C$41:$C$43,AD24)&gt;0,1,IF(COUNTIFS($C$44:$C$45,AD24)&gt;0,0,"記号不明"))))</x:f>
        <x:v>1</x:v>
      </x:c>
      <x:c r="AE35" s="2" t="n">
        <x:f>IF(AE$20="","",IF(AE24="","未入力",IF(COUNTIFS($C$41:$C$43,AE24)&gt;0,1,IF(COUNTIFS($C$44:$C$45,AE24)&gt;0,0,"記号不明"))))</x:f>
        <x:v>1</x:v>
      </x:c>
      <x:c r="AF35" s="2" t="n">
        <x:f>IF(AF$20="","",IF(AF24="","未入力",IF(COUNTIFS($C$41:$C$43,AF24)&gt;0,1,IF(COUNTIFS($C$44:$C$45,AF24)&gt;0,0,"記号不明"))))</x:f>
        <x:v>0</x:v>
      </x:c>
      <x:c r="AG35" s="2" t="n">
        <x:f>IF(AG$20="","",IF(AG24="","未入力",IF(COUNTIFS($C$41:$C$43,AG24)&gt;0,1,IF(COUNTIFS($C$44:$C$45,AG24)&gt;0,0,"記号不明"))))</x:f>
        <x:v>1</x:v>
      </x:c>
      <x:c r="AH35" s="2" t="str">
        <x:f>IF(AH$20="","",IF(AH24="","未入力",IF(COUNTIFS($C$41:$C$43,AH24)&gt;0,1,IF(COUNTIFS($C$44:$C$45,AH24)&gt;0,0,"記号不明"))))</x:f>
      </x:c>
      <x:c r="AI35" s="2"/>
    </x:row>
    <x:row r="36" ht="27" customHeight="1">
      <x:c r="A36" s="2"/>
      <x:c r="B36" s="2" t="str">
        <x:f>B25</x:f>
        <x:v>スタッフE</x:v>
      </x:c>
      <x:c r="C36" s="2"/>
      <x:c r="D36" s="2" t="n">
        <x:f>IF(D$20="","",IF(D25="","未入力",IF(COUNTIFS($C$41:$C$43,D25)&gt;0,1,IF(COUNTIFS($C$44:$C$45,D25)&gt;0,0,"記号不明"))))</x:f>
        <x:v>1</x:v>
      </x:c>
      <x:c r="E36" s="2" t="n">
        <x:f>IF(E$20="","",IF(E25="","未入力",IF(COUNTIFS($C$41:$C$43,E25)&gt;0,1,IF(COUNTIFS($C$44:$C$45,E25)&gt;0,0,"記号不明"))))</x:f>
        <x:v>1</x:v>
      </x:c>
      <x:c r="F36" s="2" t="n">
        <x:f>IF(F$20="","",IF(F25="","未入力",IF(COUNTIFS($C$41:$C$43,F25)&gt;0,1,IF(COUNTIFS($C$44:$C$45,F25)&gt;0,0,"記号不明"))))</x:f>
        <x:v>0</x:v>
      </x:c>
      <x:c r="G36" s="2" t="n">
        <x:f>IF(G$20="","",IF(G25="","未入力",IF(COUNTIFS($C$41:$C$43,G25)&gt;0,1,IF(COUNTIFS($C$44:$C$45,G25)&gt;0,0,"記号不明"))))</x:f>
        <x:v>1</x:v>
      </x:c>
      <x:c r="H36" s="2" t="n">
        <x:f>IF(H$20="","",IF(H25="","未入力",IF(COUNTIFS($C$41:$C$43,H25)&gt;0,1,IF(COUNTIFS($C$44:$C$45,H25)&gt;0,0,"記号不明"))))</x:f>
        <x:v>1</x:v>
      </x:c>
      <x:c r="I36" s="2" t="n">
        <x:f>IF(I$20="","",IF(I25="","未入力",IF(COUNTIFS($C$41:$C$43,I25)&gt;0,1,IF(COUNTIFS($C$44:$C$45,I25)&gt;0,0,"記号不明"))))</x:f>
        <x:v>0</x:v>
      </x:c>
      <x:c r="J36" s="2" t="n">
        <x:f>IF(J$20="","",IF(J25="","未入力",IF(COUNTIFS($C$41:$C$43,J25)&gt;0,1,IF(COUNTIFS($C$44:$C$45,J25)&gt;0,0,"記号不明"))))</x:f>
        <x:v>1</x:v>
      </x:c>
      <x:c r="K36" s="2" t="n">
        <x:f>IF(K$20="","",IF(K25="","未入力",IF(COUNTIFS($C$41:$C$43,K25)&gt;0,1,IF(COUNTIFS($C$44:$C$45,K25)&gt;0,0,"記号不明"))))</x:f>
        <x:v>1</x:v>
      </x:c>
      <x:c r="L36" s="2" t="n">
        <x:f>IF(L$20="","",IF(L25="","未入力",IF(COUNTIFS($C$41:$C$43,L25)&gt;0,1,IF(COUNTIFS($C$44:$C$45,L25)&gt;0,0,"記号不明"))))</x:f>
        <x:v>1</x:v>
      </x:c>
      <x:c r="M36" s="2" t="n">
        <x:f>IF(M$20="","",IF(M25="","未入力",IF(COUNTIFS($C$41:$C$43,M25)&gt;0,1,IF(COUNTIFS($C$44:$C$45,M25)&gt;0,0,"記号不明"))))</x:f>
        <x:v>0</x:v>
      </x:c>
      <x:c r="N36" s="2" t="n">
        <x:f>IF(N$20="","",IF(N25="","未入力",IF(COUNTIFS($C$41:$C$43,N25)&gt;0,1,IF(COUNTIFS($C$44:$C$45,N25)&gt;0,0,"記号不明"))))</x:f>
        <x:v>1</x:v>
      </x:c>
      <x:c r="O36" s="2" t="n">
        <x:f>IF(O$20="","",IF(O25="","未入力",IF(COUNTIFS($C$41:$C$43,O25)&gt;0,1,IF(COUNTIFS($C$44:$C$45,O25)&gt;0,0,"記号不明"))))</x:f>
        <x:v>1</x:v>
      </x:c>
      <x:c r="P36" s="2" t="n">
        <x:f>IF(P$20="","",IF(P25="","未入力",IF(COUNTIFS($C$41:$C$43,P25)&gt;0,1,IF(COUNTIFS($C$44:$C$45,P25)&gt;0,0,"記号不明"))))</x:f>
        <x:v>0</x:v>
      </x:c>
      <x:c r="Q36" s="2" t="n">
        <x:f>IF(Q$20="","",IF(Q25="","未入力",IF(COUNTIFS($C$41:$C$43,Q25)&gt;0,1,IF(COUNTIFS($C$44:$C$45,Q25)&gt;0,0,"記号不明"))))</x:f>
        <x:v>1</x:v>
      </x:c>
      <x:c r="R36" s="2" t="n">
        <x:f>IF(R$20="","",IF(R25="","未入力",IF(COUNTIFS($C$41:$C$43,R25)&gt;0,1,IF(COUNTIFS($C$44:$C$45,R25)&gt;0,0,"記号不明"))))</x:f>
        <x:v>1</x:v>
      </x:c>
      <x:c r="S36" s="2" t="n">
        <x:f>IF(S$20="","",IF(S25="","未入力",IF(COUNTIFS($C$41:$C$43,S25)&gt;0,1,IF(COUNTIFS($C$44:$C$45,S25)&gt;0,0,"記号不明"))))</x:f>
        <x:v>1</x:v>
      </x:c>
      <x:c r="T36" s="2" t="n">
        <x:f>IF(T$20="","",IF(T25="","未入力",IF(COUNTIFS($C$41:$C$43,T25)&gt;0,1,IF(COUNTIFS($C$44:$C$45,T25)&gt;0,0,"記号不明"))))</x:f>
        <x:v>0</x:v>
      </x:c>
      <x:c r="U36" s="2" t="n">
        <x:f>IF(U$20="","",IF(U25="","未入力",IF(COUNTIFS($C$41:$C$43,U25)&gt;0,1,IF(COUNTIFS($C$44:$C$45,U25)&gt;0,0,"記号不明"))))</x:f>
        <x:v>1</x:v>
      </x:c>
      <x:c r="V36" s="2" t="n">
        <x:f>IF(V$20="","",IF(V25="","未入力",IF(COUNTIFS($C$41:$C$43,V25)&gt;0,1,IF(COUNTIFS($C$44:$C$45,V25)&gt;0,0,"記号不明"))))</x:f>
        <x:v>1</x:v>
      </x:c>
      <x:c r="W36" s="2" t="n">
        <x:f>IF(W$20="","",IF(W25="","未入力",IF(COUNTIFS($C$41:$C$43,W25)&gt;0,1,IF(COUNTIFS($C$44:$C$45,W25)&gt;0,0,"記号不明"))))</x:f>
        <x:v>0</x:v>
      </x:c>
      <x:c r="X36" s="2" t="n">
        <x:f>IF(X$20="","",IF(X25="","未入力",IF(COUNTIFS($C$41:$C$43,X25)&gt;0,1,IF(COUNTIFS($C$44:$C$45,X25)&gt;0,0,"記号不明"))))</x:f>
        <x:v>1</x:v>
      </x:c>
      <x:c r="Y36" s="2" t="n">
        <x:f>IF(Y$20="","",IF(Y25="","未入力",IF(COUNTIFS($C$41:$C$43,Y25)&gt;0,1,IF(COUNTIFS($C$44:$C$45,Y25)&gt;0,0,"記号不明"))))</x:f>
        <x:v>1</x:v>
      </x:c>
      <x:c r="Z36" s="2" t="n">
        <x:f>IF(Z$20="","",IF(Z25="","未入力",IF(COUNTIFS($C$41:$C$43,Z25)&gt;0,1,IF(COUNTIFS($C$44:$C$45,Z25)&gt;0,0,"記号不明"))))</x:f>
        <x:v>1</x:v>
      </x:c>
      <x:c r="AA36" s="2" t="n">
        <x:f>IF(AA$20="","",IF(AA25="","未入力",IF(COUNTIFS($C$41:$C$43,AA25)&gt;0,1,IF(COUNTIFS($C$44:$C$45,AA25)&gt;0,0,"記号不明"))))</x:f>
        <x:v>0</x:v>
      </x:c>
      <x:c r="AB36" s="2" t="n">
        <x:f>IF(AB$20="","",IF(AB25="","未入力",IF(COUNTIFS($C$41:$C$43,AB25)&gt;0,1,IF(COUNTIFS($C$44:$C$45,AB25)&gt;0,0,"記号不明"))))</x:f>
        <x:v>1</x:v>
      </x:c>
      <x:c r="AC36" s="2" t="n">
        <x:f>IF(AC$20="","",IF(AC25="","未入力",IF(COUNTIFS($C$41:$C$43,AC25)&gt;0,1,IF(COUNTIFS($C$44:$C$45,AC25)&gt;0,0,"記号不明"))))</x:f>
        <x:v>1</x:v>
      </x:c>
      <x:c r="AD36" s="2" t="n">
        <x:f>IF(AD$20="","",IF(AD25="","未入力",IF(COUNTIFS($C$41:$C$43,AD25)&gt;0,1,IF(COUNTIFS($C$44:$C$45,AD25)&gt;0,0,"記号不明"))))</x:f>
        <x:v>0</x:v>
      </x:c>
      <x:c r="AE36" s="2" t="n">
        <x:f>IF(AE$20="","",IF(AE25="","未入力",IF(COUNTIFS($C$41:$C$43,AE25)&gt;0,1,IF(COUNTIFS($C$44:$C$45,AE25)&gt;0,0,"記号不明"))))</x:f>
        <x:v>1</x:v>
      </x:c>
      <x:c r="AF36" s="2" t="n">
        <x:f>IF(AF$20="","",IF(AF25="","未入力",IF(COUNTIFS($C$41:$C$43,AF25)&gt;0,1,IF(COUNTIFS($C$44:$C$45,AF25)&gt;0,0,"記号不明"))))</x:f>
        <x:v>1</x:v>
      </x:c>
      <x:c r="AG36" s="2" t="n">
        <x:f>IF(AG$20="","",IF(AG25="","未入力",IF(COUNTIFS($C$41:$C$43,AG25)&gt;0,1,IF(COUNTIFS($C$44:$C$45,AG25)&gt;0,0,"記号不明"))))</x:f>
        <x:v>1</x:v>
      </x:c>
      <x:c r="AH36" s="2" t="str">
        <x:f>IF(AH$20="","",IF(AH25="","未入力",IF(COUNTIFS($C$41:$C$43,AH25)&gt;0,1,IF(COUNTIFS($C$44:$C$45,AH25)&gt;0,0,"記号不明"))))</x:f>
      </x:c>
      <x:c r="AI36" s="2"/>
    </x:row>
    <x:row r="37" ht="27" customHeight="1">
      <x:c r="A37" s="2"/>
      <x:c r="B37" s="2" t="str">
        <x:f>B26</x:f>
        <x:v>スタッフF</x:v>
      </x:c>
      <x:c r="C37" s="2"/>
      <x:c r="D37" s="2" t="n">
        <x:f>IF(D$20="","",IF(D26="","未入力",IF(COUNTIFS($C$41:$C$43,D26)&gt;0,1,IF(COUNTIFS($C$44:$C$45,D26)&gt;0,0,"記号不明"))))</x:f>
        <x:v>0</x:v>
      </x:c>
      <x:c r="E37" s="2" t="n">
        <x:f>IF(E$20="","",IF(E26="","未入力",IF(COUNTIFS($C$41:$C$43,E26)&gt;0,1,IF(COUNTIFS($C$44:$C$45,E26)&gt;0,0,"記号不明"))))</x:f>
        <x:v>1</x:v>
      </x:c>
      <x:c r="F37" s="2" t="n">
        <x:f>IF(F$20="","",IF(F26="","未入力",IF(COUNTIFS($C$41:$C$43,F26)&gt;0,1,IF(COUNTIFS($C$44:$C$45,F26)&gt;0,0,"記号不明"))))</x:f>
        <x:v>1</x:v>
      </x:c>
      <x:c r="G37" s="2" t="n">
        <x:f>IF(G$20="","",IF(G26="","未入力",IF(COUNTIFS($C$41:$C$43,G26)&gt;0,1,IF(COUNTIFS($C$44:$C$45,G26)&gt;0,0,"記号不明"))))</x:f>
        <x:v>0</x:v>
      </x:c>
      <x:c r="H37" s="2" t="n">
        <x:f>IF(H$20="","",IF(H26="","未入力",IF(COUNTIFS($C$41:$C$43,H26)&gt;0,1,IF(COUNTIFS($C$44:$C$45,H26)&gt;0,0,"記号不明"))))</x:f>
        <x:v>1</x:v>
      </x:c>
      <x:c r="I37" s="2" t="n">
        <x:f>IF(I$20="","",IF(I26="","未入力",IF(COUNTIFS($C$41:$C$43,I26)&gt;0,1,IF(COUNTIFS($C$44:$C$45,I26)&gt;0,0,"記号不明"))))</x:f>
        <x:v>1</x:v>
      </x:c>
      <x:c r="J37" s="2" t="n">
        <x:f>IF(J$20="","",IF(J26="","未入力",IF(COUNTIFS($C$41:$C$43,J26)&gt;0,1,IF(COUNTIFS($C$44:$C$45,J26)&gt;0,0,"記号不明"))))</x:f>
        <x:v>1</x:v>
      </x:c>
      <x:c r="K37" s="2" t="n">
        <x:f>IF(K$20="","",IF(K26="","未入力",IF(COUNTIFS($C$41:$C$43,K26)&gt;0,1,IF(COUNTIFS($C$44:$C$45,K26)&gt;0,0,"記号不明"))))</x:f>
        <x:v>0</x:v>
      </x:c>
      <x:c r="L37" s="2" t="n">
        <x:f>IF(L$20="","",IF(L26="","未入力",IF(COUNTIFS($C$41:$C$43,L26)&gt;0,1,IF(COUNTIFS($C$44:$C$45,L26)&gt;0,0,"記号不明"))))</x:f>
        <x:v>1</x:v>
      </x:c>
      <x:c r="M37" s="2" t="n">
        <x:f>IF(M$20="","",IF(M26="","未入力",IF(COUNTIFS($C$41:$C$43,M26)&gt;0,1,IF(COUNTIFS($C$44:$C$45,M26)&gt;0,0,"記号不明"))))</x:f>
        <x:v>1</x:v>
      </x:c>
      <x:c r="N37" s="2" t="n">
        <x:f>IF(N$20="","",IF(N26="","未入力",IF(COUNTIFS($C$41:$C$43,N26)&gt;0,1,IF(COUNTIFS($C$44:$C$45,N26)&gt;0,0,"記号不明"))))</x:f>
        <x:v>0</x:v>
      </x:c>
      <x:c r="O37" s="2" t="n">
        <x:f>IF(O$20="","",IF(O26="","未入力",IF(COUNTIFS($C$41:$C$43,O26)&gt;0,1,IF(COUNTIFS($C$44:$C$45,O26)&gt;0,0,"記号不明"))))</x:f>
        <x:v>1</x:v>
      </x:c>
      <x:c r="P37" s="2" t="n">
        <x:f>IF(P$20="","",IF(P26="","未入力",IF(COUNTIFS($C$41:$C$43,P26)&gt;0,1,IF(COUNTIFS($C$44:$C$45,P26)&gt;0,0,"記号不明"))))</x:f>
        <x:v>1</x:v>
      </x:c>
      <x:c r="Q37" s="2" t="n">
        <x:f>IF(Q$20="","",IF(Q26="","未入力",IF(COUNTIFS($C$41:$C$43,Q26)&gt;0,1,IF(COUNTIFS($C$44:$C$45,Q26)&gt;0,0,"記号不明"))))</x:f>
        <x:v>1</x:v>
      </x:c>
      <x:c r="R37" s="2" t="n">
        <x:f>IF(R$20="","",IF(R26="","未入力",IF(COUNTIFS($C$41:$C$43,R26)&gt;0,1,IF(COUNTIFS($C$44:$C$45,R26)&gt;0,0,"記号不明"))))</x:f>
        <x:v>0</x:v>
      </x:c>
      <x:c r="S37" s="2" t="n">
        <x:f>IF(S$20="","",IF(S26="","未入力",IF(COUNTIFS($C$41:$C$43,S26)&gt;0,1,IF(COUNTIFS($C$44:$C$45,S26)&gt;0,0,"記号不明"))))</x:f>
        <x:v>1</x:v>
      </x:c>
      <x:c r="T37" s="2" t="n">
        <x:f>IF(T$20="","",IF(T26="","未入力",IF(COUNTIFS($C$41:$C$43,T26)&gt;0,1,IF(COUNTIFS($C$44:$C$45,T26)&gt;0,0,"記号不明"))))</x:f>
        <x:v>1</x:v>
      </x:c>
      <x:c r="U37" s="2" t="n">
        <x:f>IF(U$20="","",IF(U26="","未入力",IF(COUNTIFS($C$41:$C$43,U26)&gt;0,1,IF(COUNTIFS($C$44:$C$45,U26)&gt;0,0,"記号不明"))))</x:f>
        <x:v>0</x:v>
      </x:c>
      <x:c r="V37" s="2" t="n">
        <x:f>IF(V$20="","",IF(V26="","未入力",IF(COUNTIFS($C$41:$C$43,V26)&gt;0,1,IF(COUNTIFS($C$44:$C$45,V26)&gt;0,0,"記号不明"))))</x:f>
        <x:v>1</x:v>
      </x:c>
      <x:c r="W37" s="2" t="n">
        <x:f>IF(W$20="","",IF(W26="","未入力",IF(COUNTIFS($C$41:$C$43,W26)&gt;0,1,IF(COUNTIFS($C$44:$C$45,W26)&gt;0,0,"記号不明"))))</x:f>
        <x:v>1</x:v>
      </x:c>
      <x:c r="X37" s="2" t="n">
        <x:f>IF(X$20="","",IF(X26="","未入力",IF(COUNTIFS($C$41:$C$43,X26)&gt;0,1,IF(COUNTIFS($C$44:$C$45,X26)&gt;0,0,"記号不明"))))</x:f>
        <x:v>1</x:v>
      </x:c>
      <x:c r="Y37" s="2" t="n">
        <x:f>IF(Y$20="","",IF(Y26="","未入力",IF(COUNTIFS($C$41:$C$43,Y26)&gt;0,1,IF(COUNTIFS($C$44:$C$45,Y26)&gt;0,0,"記号不明"))))</x:f>
        <x:v>0</x:v>
      </x:c>
      <x:c r="Z37" s="2" t="n">
        <x:f>IF(Z$20="","",IF(Z26="","未入力",IF(COUNTIFS($C$41:$C$43,Z26)&gt;0,1,IF(COUNTIFS($C$44:$C$45,Z26)&gt;0,0,"記号不明"))))</x:f>
        <x:v>1</x:v>
      </x:c>
      <x:c r="AA37" s="2" t="n">
        <x:f>IF(AA$20="","",IF(AA26="","未入力",IF(COUNTIFS($C$41:$C$43,AA26)&gt;0,1,IF(COUNTIFS($C$44:$C$45,AA26)&gt;0,0,"記号不明"))))</x:f>
        <x:v>1</x:v>
      </x:c>
      <x:c r="AB37" s="2" t="n">
        <x:f>IF(AB$20="","",IF(AB26="","未入力",IF(COUNTIFS($C$41:$C$43,AB26)&gt;0,1,IF(COUNTIFS($C$44:$C$45,AB26)&gt;0,0,"記号不明"))))</x:f>
        <x:v>0</x:v>
      </x:c>
      <x:c r="AC37" s="2" t="n">
        <x:f>IF(AC$20="","",IF(AC26="","未入力",IF(COUNTIFS($C$41:$C$43,AC26)&gt;0,1,IF(COUNTIFS($C$44:$C$45,AC26)&gt;0,0,"記号不明"))))</x:f>
        <x:v>1</x:v>
      </x:c>
      <x:c r="AD37" s="2" t="n">
        <x:f>IF(AD$20="","",IF(AD26="","未入力",IF(COUNTIFS($C$41:$C$43,AD26)&gt;0,1,IF(COUNTIFS($C$44:$C$45,AD26)&gt;0,0,"記号不明"))))</x:f>
        <x:v>1</x:v>
      </x:c>
      <x:c r="AE37" s="2" t="n">
        <x:f>IF(AE$20="","",IF(AE26="","未入力",IF(COUNTIFS($C$41:$C$43,AE26)&gt;0,1,IF(COUNTIFS($C$44:$C$45,AE26)&gt;0,0,"記号不明"))))</x:f>
        <x:v>1</x:v>
      </x:c>
      <x:c r="AF37" s="2" t="n">
        <x:f>IF(AF$20="","",IF(AF26="","未入力",IF(COUNTIFS($C$41:$C$43,AF26)&gt;0,1,IF(COUNTIFS($C$44:$C$45,AF26)&gt;0,0,"記号不明"))))</x:f>
        <x:v>0</x:v>
      </x:c>
      <x:c r="AG37" s="2" t="n">
        <x:f>IF(AG$20="","",IF(AG26="","未入力",IF(COUNTIFS($C$41:$C$43,AG26)&gt;0,1,IF(COUNTIFS($C$44:$C$45,AG26)&gt;0,0,"記号不明"))))</x:f>
        <x:v>1</x:v>
      </x:c>
      <x:c r="AH37" s="2" t="str">
        <x:f>IF(AH$20="","",IF(AH26="","未入力",IF(COUNTIFS($C$41:$C$43,AH26)&gt;0,1,IF(COUNTIFS($C$44:$C$45,AH26)&gt;0,0,"記号不明"))))</x:f>
      </x:c>
      <x:c r="AI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</x:row>
    <x:row r="40" ht="27" customHeight="1">
      <x:c r="A40" s="2"/>
      <x:c r="B40" s="2" t="str">
        <x:v>勤務記号の設定</x:v>
      </x:c>
      <x:c r="C40" s="2" t="str">
        <x:v>記号</x:v>
      </x:c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</x:row>
    <x:row r="41" ht="27" customHeight="1">
      <x:c r="A41" s="2"/>
      <x:c r="B41" s="2" t="str">
        <x:v>勤務1</x:v>
      </x:c>
      <x:c r="C41" s="2" t="str">
        <x:f>$I$4</x:f>
        <x:v>早</x:v>
      </x:c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</x:row>
    <x:row r="42" ht="27" customHeight="1">
      <x:c r="A42" s="2"/>
      <x:c r="B42" s="2" t="str">
        <x:v>勤務2</x:v>
      </x:c>
      <x:c r="C42" s="9" t="str">
        <x:v>日</x:v>
      </x:c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</x:row>
    <x:row r="43" ht="27" customHeight="1">
      <x:c r="A43" s="2"/>
      <x:c r="B43" s="2" t="str">
        <x:v>勤務3</x:v>
      </x:c>
      <x:c r="C43" s="2" t="str">
        <x:f>$F$4</x:f>
        <x:v>遅</x:v>
      </x:c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</x:row>
    <x:row r="44" ht="27" customHeight="1">
      <x:c r="A44" s="2"/>
      <x:c r="B44" s="2" t="str">
        <x:v>休み</x:v>
      </x:c>
      <x:c r="C44" s="9" t="str">
        <x:v>休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</x:row>
    <x:row r="45" ht="27" customHeight="1">
      <x:c r="A45" s="2"/>
      <x:c r="B45" s="2" t="str">
        <x:v>有休</x:v>
      </x:c>
      <x:c r="C45" s="9" t="str">
        <x:v>有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</x:row>
    <x:row r="46" ht="27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</x:row>
    <x:row r="47" ht="27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</x:row>
    <x:row r="48" ht="27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</x:row>
    <x:row r="49" ht="27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</x:row>
    <x:row r="50" ht="27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</x:row>
    <x:row r="51" ht="27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</x:row>
    <x:row r="52" ht="36" customHeight="1">
      <x:c r="A52" s="2"/>
      <x:c r="B52" s="11" t="str">
        <x:v>遅番・早番はF4・I4、その他はC42・C44・C45で設定。5つの記号は空欄にせず、重複させないでください。設定変更では既存の入力は変換されません。</x:v>
      </x:c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</x:row>
    <x:row r="53" ht="27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</x:row>
    <x:row r="54" ht="36" customHeight="1">
      <x:c r="A54" s="2"/>
      <x:c r="B54" s="11" t="str">
        <x:v>別の月はファイルを複製し、勤務表の入力を消して対象月を変更。年月を変えても古い勤務は消えません。灰色の日付なし列には入力しないでください。</x:v>
      </x:c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</x:row>
    <x:row r="55" ht="27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</x:row>
    <x:row r="56" ht="36" customHeight="1">
      <x:c r="A56" s="2"/>
      <x:c r="B56" s="11" t="str">
        <x:v>このファイルは勤務間隔の確認を助ける例です。職場の確認ルールに合わせて使い、人数・資格・勤務時間は別に確認してください。</x:v>
      </x:c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</x:row>
    <x:row r="57" ht="27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</x:row>
    <x:row r="58" ht="36" customHeight="1">
      <x:c r="A58" s="2"/>
      <x:c r="B58" s="11" t="str">
        <x:v>記事・作成者：シフトラ編集部 https://aishift.com/blog/excel-late-to-early-shift-check/</x:v>
      </x:c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</x:row>
    <x:row r="59" ht="27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</x:row>
    <x:row r="60" ht="27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</x:row>
  </x:sheetData>
  <x:mergeCells>
    <x:mergeCell ref="B2:N2"/>
    <x:mergeCell ref="K4:N4"/>
    <x:mergeCell ref="B6:N6"/>
    <x:mergeCell ref="B16:N16"/>
    <x:mergeCell ref="B30:H30"/>
    <x:mergeCell ref="B28:N28"/>
    <x:mergeCell ref="B52:N52"/>
    <x:mergeCell ref="B54:N54"/>
    <x:mergeCell ref="B56:N56"/>
    <x:mergeCell ref="B58:N58"/>
  </x:mergeCells>
  <x:conditionalFormatting sqref="D21:AH26">
    <x:cfRule type="expression" dxfId="0" priority="1">
      <x:formula>AND(D$20&lt;&gt;"",$F$4&lt;&gt;"",$I$4&lt;&gt;"",$F$4&lt;&gt;$I$4,C21=$F$4,D21=$I$4)</x:formula>
    </x:cfRule>
    <x:cfRule type="expression" dxfId="1" priority="2">
      <x:formula>D$20=""</x:formula>
    </x:cfRule>
  </x:conditionalFormatting>
  <x:dataValidations count="1">
    <x:dataValidation type="list" sqref="C21:AH26">
      <x:formula1>$C$41:$C$45</x:formula1>
    </x:dataValidation>
  </x:dataValidations>
  <x:pageMargins left="0.7" right="0.7" top="0.75" bottom="0.75" header="0.3" footer="0.3"/>
</x:worksheet>
</file>