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14098e46b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6cda1d00869b4676"/>
    <x:sheet xmlns:r="http://schemas.openxmlformats.org/officeDocument/2006/relationships" name="連勤チェック" sheetId="2" r:id="R251fd7e1d077421e"/>
    <x:sheet xmlns:r="http://schemas.openxmlformats.org/officeDocument/2006/relationships" name="記入例" sheetId="3" r:id="R01e90861f3f34f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m/d"/>
  </x:numFmts>
  <x:fonts count="6">
    <x:font>
      <x:sz val="11"/>
      <x:name val="Carlito"/>
    </x:font>
    <x:font>
      <x:sz val="11"/>
      <x:color rgb="FF173A57"/>
      <x:name val="Yu Gothic"/>
    </x:font>
    <x:font>
      <x:b/>
      <x:sz val="21"/>
      <x:color rgb="FF173A57"/>
      <x:name val="Yu Gothic"/>
    </x:font>
    <x:font>
      <x:sz val="10"/>
      <x:color rgb="FF173A57"/>
      <x:name val="Yu Gothic"/>
    </x:font>
    <x:font>
      <x:sz val="11"/>
      <x:color rgb="FF155DB0"/>
      <x:name val="Yu Gothic"/>
    </x:font>
    <x:font>
      <x:b/>
      <x:sz val="11"/>
      <x:color rgb="FFFFFFFF"/>
      <x:name val="Yu Gothic"/>
    </x:font>
  </x:fonts>
  <x:fills count="6">
    <x:fill>
      <x:patternFill patternType="none"/>
    </x:fill>
    <x:fill>
      <x:patternFill patternType="gray125"/>
    </x:fill>
    <x:fill>
      <x:patternFill patternType="solid">
        <x:fgColor rgb="FFEDF4FB"/>
      </x:patternFill>
    </x:fill>
    <x:fill>
      <x:patternFill patternType="solid">
        <x:fgColor rgb="FFFFF2CC"/>
      </x:patternFill>
    </x:fill>
    <x:fill>
      <x:patternFill patternType="solid">
        <x:fgColor rgb="FF173A57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ill>
        <x:patternFill patternType="solid">
          <x:bgColor rgb="FFFBE7E4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FBE7E4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19f7408154e53" /><Relationship Type="http://schemas.openxmlformats.org/officeDocument/2006/relationships/theme" Target="/xl/theme/theme1.xml" Id="Rc78a6f54027f4a31" /><Relationship Type="http://schemas.openxmlformats.org/officeDocument/2006/relationships/sharedStrings" Target="/xl/sharedStrings.xml" Id="R11518c5183184ea4" /><Relationship Type="http://schemas.openxmlformats.org/officeDocument/2006/relationships/worksheet" Target="/xl/worksheets/sheet1.xml" Id="R6cda1d00869b4676" /><Relationship Type="http://schemas.openxmlformats.org/officeDocument/2006/relationships/worksheet" Target="/xl/worksheets/sheet2.xml" Id="R251fd7e1d077421e" /><Relationship Type="http://schemas.openxmlformats.org/officeDocument/2006/relationships/worksheet" Target="/xl/worksheets/sheet3.xml" Id="R01e90861f3f34f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7" hidden="0" customWidth="1"/>
    <x:col min="3" max="3" width="23" hidden="0" customWidth="1"/>
    <x:col min="4" max="4" width="19" hidden="0" customWidth="1"/>
    <x:col min="5" max="5" width="38" hidden="0" customWidth="1"/>
  </x:cols>
  <x:sheetData>
    <x:row r="1" ht="27" customHeight="1">
      <x:c r="A1" s="4" t="str">
        <x:v>連続勤務を、前月から途切れずに数える</x:v>
      </x:c>
      <x:c r="B1" s="4"/>
      <x:c r="C1" s="4"/>
      <x:c r="D1" s="4"/>
      <x:c r="E1" s="4"/>
    </x:row>
    <x:row r="2" ht="27" customHeight="1">
      <x:c r="A2" s="4"/>
      <x:c r="B2" s="4"/>
      <x:c r="C2" s="4"/>
      <x:c r="D2" s="4"/>
      <x:c r="E2" s="4"/>
    </x:row>
    <x:row r="3" ht="26" customHeight="1">
      <x:c r="A3" s="2"/>
      <x:c r="B3" s="2"/>
      <x:c r="C3" s="2"/>
      <x:c r="D3" s="2"/>
      <x:c r="E3" s="2"/>
    </x:row>
    <x:row r="4" ht="26" customHeight="1">
      <x:c r="A4" s="2"/>
      <x:c r="B4" s="2"/>
      <x:c r="C4" s="2"/>
      <x:c r="D4" s="2"/>
      <x:c r="E4" s="2"/>
    </x:row>
    <x:row r="5" ht="36" customHeight="1">
      <x:c r="A5" s="6" t="str">
        <x:v>黄色＝入力するセル ／ 青・白＝計算結果。架空の記入例を同梱しています。</x:v>
      </x:c>
      <x:c r="B5" s="6"/>
      <x:c r="C5" s="6"/>
      <x:c r="D5" s="6"/>
      <x:c r="E5" s="6"/>
    </x:row>
    <x:row r="6" ht="26" customHeight="1">
      <x:c r="A6" s="2"/>
      <x:c r="B6" s="2"/>
      <x:c r="C6" s="2"/>
      <x:c r="D6" s="2"/>
      <x:c r="E6" s="2"/>
    </x:row>
    <x:row r="7" ht="24" customHeight="1">
      <x:c r="A7" s="19" t="str">
        <x:v>1｜「連勤チェック」のB3を対象月の日付、B4を氏名、D3を職場で確認したい日数に変更します。D4には前月末まで続いた連勤を入力します。</x:v>
      </x:c>
      <x:c r="B7" s="19"/>
      <x:c r="C7" s="19"/>
      <x:c r="D7" s="19"/>
      <x:c r="E7" s="19"/>
    </x:row>
    <x:row r="8" ht="24" customHeight="1">
      <x:c r="A8" s="19"/>
      <x:c r="B8" s="19"/>
      <x:c r="C8" s="19"/>
      <x:c r="D8" s="19"/>
      <x:c r="E8" s="19"/>
    </x:row>
    <x:row r="9" ht="26" customHeight="1">
      <x:c r="A9" s="2"/>
      <x:c r="B9" s="2"/>
      <x:c r="C9" s="2"/>
      <x:c r="D9" s="2"/>
      <x:c r="E9" s="2"/>
    </x:row>
    <x:row r="10" ht="24" customHeight="1">
      <x:c r="A10" s="21" t="str">
        <x:v>2｜B10:B40に「早・日・遅・休・有」を入力。右のC列が連勤、D列が確認結果です。数式の列に入力しないでください。</x:v>
      </x:c>
      <x:c r="B10" s="21"/>
      <x:c r="C10" s="21"/>
      <x:c r="D10" s="21"/>
      <x:c r="E10" s="21"/>
    </x:row>
    <x:row r="11" ht="24" customHeight="1">
      <x:c r="A11" s="21"/>
      <x:c r="B11" s="21"/>
      <x:c r="C11" s="21"/>
      <x:c r="D11" s="21"/>
      <x:c r="E11" s="21"/>
    </x:row>
    <x:row r="12" ht="26" customHeight="1">
      <x:c r="A12" s="2"/>
      <x:c r="B12" s="2"/>
      <x:c r="C12" s="2"/>
      <x:c r="D12" s="2"/>
      <x:c r="E12" s="2"/>
    </x:row>
    <x:row r="13" ht="24" customHeight="1">
      <x:c r="A13" s="19" t="str">
        <x:v>3｜勤務なら前日の連勤に1を加え、休・有なら0。未入力は休みとみなさず「未確認」、その次の勤務は「前日確認」にします。</x:v>
      </x:c>
      <x:c r="B13" s="19"/>
      <x:c r="C13" s="19"/>
      <x:c r="D13" s="19"/>
      <x:c r="E13" s="19"/>
    </x:row>
    <x:row r="14" ht="24" customHeight="1">
      <x:c r="A14" s="19"/>
      <x:c r="B14" s="19"/>
      <x:c r="C14" s="19"/>
      <x:c r="D14" s="19"/>
      <x:c r="E14" s="19"/>
    </x:row>
    <x:row r="15" ht="26" customHeight="1">
      <x:c r="A15" s="2"/>
      <x:c r="B15" s="2"/>
      <x:c r="C15" s="2"/>
      <x:c r="D15" s="2"/>
      <x:c r="E15" s="2"/>
    </x:row>
    <x:row r="16" ht="24" customHeight="1">
      <x:c r="A16" s="21" t="str">
        <x:v>4｜「記入例」は9/9が6連勤（基準5日を超過）。9/1は前月末の2日を引き継いで3、9/2は4、9/3の休みで0です。</x:v>
      </x:c>
      <x:c r="B16" s="21"/>
      <x:c r="C16" s="21"/>
      <x:c r="D16" s="21"/>
      <x:c r="E16" s="21"/>
    </x:row>
    <x:row r="17" ht="24" customHeight="1">
      <x:c r="A17" s="21"/>
      <x:c r="B17" s="21"/>
      <x:c r="C17" s="21"/>
      <x:c r="D17" s="21"/>
      <x:c r="E17" s="21"/>
    </x:row>
    <x:row r="18" ht="26" customHeight="1">
      <x:c r="A18" s="2"/>
      <x:c r="B18" s="2"/>
      <x:c r="C18" s="2"/>
      <x:c r="D18" s="2"/>
      <x:c r="E18" s="2"/>
    </x:row>
    <x:row r="19" ht="24" customHeight="1">
      <x:c r="A19" s="19" t="str">
        <x:v>5｜別の人は入力用シートをコピー。翌月はファイルをコピーし、勤務とメモを消して年月を変更。前月末のC列が数値か確認し、D4へ転記します。</x:v>
      </x:c>
      <x:c r="B19" s="19"/>
      <x:c r="C19" s="19"/>
      <x:c r="D19" s="19"/>
      <x:c r="E19" s="19"/>
    </x:row>
    <x:row r="20" ht="24" customHeight="1">
      <x:c r="A20" s="19"/>
      <x:c r="B20" s="19"/>
      <x:c r="C20" s="19"/>
      <x:c r="D20" s="19"/>
      <x:c r="E20" s="19"/>
    </x:row>
    <x:row r="21" ht="26" customHeight="1">
      <x:c r="A21" s="2"/>
      <x:c r="B21" s="2"/>
      <x:c r="C21" s="2"/>
      <x:c r="D21" s="2"/>
      <x:c r="E21" s="2"/>
    </x:row>
    <x:row r="22" ht="24" customHeight="1">
      <x:c r="A22" s="21" t="str">
        <x:v>6｜黄色の空欄・記号確認を解消してから確定します。年月変更で入力済みの勤務は消えません。チェック基準5日は例示値で、法令の上限ではありません。</x:v>
      </x:c>
      <x:c r="B22" s="21"/>
      <x:c r="C22" s="21"/>
      <x:c r="D22" s="21"/>
      <x:c r="E22" s="21"/>
    </x:row>
    <x:row r="23" ht="24" customHeight="1">
      <x:c r="A23" s="21"/>
      <x:c r="B23" s="21"/>
      <x:c r="C23" s="21"/>
      <x:c r="D23" s="21"/>
      <x:c r="E23" s="21"/>
    </x:row>
    <x:row r="24" ht="26" customHeight="1">
      <x:c r="A24" s="2"/>
      <x:c r="B24" s="2"/>
      <x:c r="C24" s="2"/>
      <x:c r="D24" s="2"/>
      <x:c r="E24" s="2"/>
    </x:row>
    <x:row r="25" ht="24" customHeight="1">
      <x:c r="A25" s="19" t="str">
        <x:v>記事・作成者｜シフトラ編集部 https://aishift.com/blog/excel-consecutive-workdays-count/</x:v>
      </x:c>
      <x:c r="B25" s="19"/>
      <x:c r="C25" s="19"/>
      <x:c r="D25" s="19"/>
      <x:c r="E25" s="19"/>
    </x:row>
    <x:row r="26" ht="24" customHeight="1">
      <x:c r="A26" s="19"/>
      <x:c r="B26" s="19"/>
      <x:c r="C26" s="19"/>
      <x:c r="D26" s="19"/>
      <x:c r="E26" s="19"/>
    </x:row>
    <x:row r="27" ht="26" customHeight="1">
      <x:c r="A27" s="2"/>
      <x:c r="B27" s="2"/>
      <x:c r="C27" s="2"/>
      <x:c r="D27" s="2"/>
      <x:c r="E27" s="2"/>
    </x:row>
    <x:row r="28" ht="26" customHeight="1">
      <x:c r="A28" s="2"/>
      <x:c r="B28" s="2"/>
      <x:c r="C28" s="2"/>
      <x:c r="D28" s="2"/>
      <x:c r="E28" s="2"/>
    </x:row>
    <x:row r="29" ht="26" customHeight="1">
      <x:c r="A29" s="2"/>
      <x:c r="B29" s="2"/>
      <x:c r="C29" s="2"/>
      <x:c r="D29" s="2"/>
      <x:c r="E29" s="2"/>
    </x:row>
    <x:row r="30" ht="26" customHeight="1">
      <x:c r="A30" s="2"/>
      <x:c r="B30" s="2"/>
      <x:c r="C30" s="2"/>
      <x:c r="D30" s="2"/>
      <x:c r="E30" s="2"/>
    </x:row>
  </x:sheetData>
  <x:mergeCells>
    <x:mergeCell ref="A1:E2"/>
    <x:mergeCell ref="A5:E5"/>
    <x:mergeCell ref="A7:E8"/>
    <x:mergeCell ref="A10:E11"/>
    <x:mergeCell ref="A13:E14"/>
    <x:mergeCell ref="A16:E17"/>
    <x:mergeCell ref="A19:E20"/>
    <x:mergeCell ref="A22:E23"/>
    <x:mergeCell ref="A25:E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4" hidden="0" customWidth="1"/>
    <x:col min="2" max="2" width="17" hidden="0" customWidth="1"/>
    <x:col min="3" max="3" width="23" hidden="0" customWidth="1"/>
    <x:col min="4" max="4" width="19" hidden="0" customWidth="1"/>
    <x:col min="5" max="5" width="38" hidden="0" customWidth="1"/>
  </x:cols>
  <x:sheetData>
    <x:row r="1" ht="27" customHeight="1">
      <x:c r="A1" s="4" t="str">
        <x:v>連続勤務のカウント｜入力用</x:v>
      </x:c>
      <x:c r="B1" s="4"/>
      <x:c r="C1" s="4"/>
      <x:c r="D1" s="4"/>
      <x:c r="E1" s="4"/>
    </x:row>
    <x:row r="2" ht="27" customHeight="1">
      <x:c r="A2" s="4"/>
      <x:c r="B2" s="4"/>
      <x:c r="C2" s="4"/>
      <x:c r="D2" s="4"/>
      <x:c r="E2" s="4"/>
    </x:row>
    <x:row r="3" ht="26" customHeight="1">
      <x:c r="A3" s="2" t="str">
        <x:v>対象月</x:v>
      </x:c>
      <x:c r="B3" s="10" t="n">
        <x:v>46266</x:v>
      </x:c>
      <x:c r="C3" s="2" t="str">
        <x:v>チェック基準（日）</x:v>
      </x:c>
      <x:c r="D3" s="11" t="n">
        <x:v>5</x:v>
      </x:c>
      <x:c r="E3" s="2" t="str">
        <x:v>基準は職場に合わせて変更</x:v>
      </x:c>
    </x:row>
    <x:row r="4" ht="26" customHeight="1">
      <x:c r="A4" s="2" t="str">
        <x:v>スタッフ</x:v>
      </x:c>
      <x:c r="B4" s="11" t="str">
        <x:v>氏名を入力</x:v>
      </x:c>
      <x:c r="C4" s="2" t="str">
        <x:v>前月末の連勤（日）</x:v>
      </x:c>
      <x:c r="D4" s="11" t="n">
        <x:v>0</x:v>
      </x:c>
      <x:c r="E4" s="2" t="str">
        <x:v>前月末まで続いた勤務日数</x:v>
      </x:c>
    </x:row>
    <x:row r="5" ht="36" customHeight="1">
      <x:c r="A5" s="6" t="str">
        <x:v>早・日・遅＝勤務 ／ 休・有＝連勤をリセット ／ 空欄・別記号は確認を残します。</x:v>
      </x:c>
      <x:c r="B5" s="6"/>
      <x:c r="C5" s="6"/>
      <x:c r="D5" s="6"/>
      <x:c r="E5" s="6"/>
    </x:row>
    <x:row r="6" ht="36" customHeight="1">
      <x:c r="A6" s="3" t="str">
        <x:v>確認できた最長（日）</x:v>
      </x:c>
      <x:c r="B6" s="3" t="str">
        <x:f>IF(COUNT(C10:C40)=0,"未確定",MAX(C10:C40))</x:f>
        <x:v>未確定</x:v>
      </x:c>
      <x:c r="C6" s="6" t="str">
        <x:v>前月から続く日数を含みます。未確認の日は確定後に再計算。</x:v>
      </x:c>
      <x:c r="D6" s="6"/>
      <x:c r="E6" s="6"/>
    </x:row>
    <x:row r="7" ht="26" customHeight="1">
      <x:c r="A7" s="3" t="str">
        <x:v>確認が必要な日数</x:v>
      </x:c>
      <x:c r="B7" s="3" t="n">
        <x:f>COUNTIF(D10:D40,"未確認")+COUNTIF(D10:D40,"前日確認")+COUNTIF(D10:D40,"前月確認")+COUNTIF(D10:D40,"記号確認")+COUNTIF(D10:D40,"基準確認")</x:f>
        <x:v>30</x:v>
      </x:c>
      <x:c r="C7" s="2" t="str">
        <x:v>基準を超えた日数</x:v>
      </x:c>
      <x:c r="D7" s="2" t="n">
        <x:f>COUNTIF(D10:D40,"上限超過")</x:f>
        <x:v>0</x:v>
      </x:c>
      <x:c r="E7" s="2"/>
    </x:row>
    <x:row r="8" ht="26" customHeight="1">
      <x:c r="A8" s="2"/>
      <x:c r="B8" s="2"/>
      <x:c r="C8" s="2"/>
      <x:c r="D8" s="2"/>
      <x:c r="E8" s="2"/>
    </x:row>
    <x:row r="9" ht="30" customHeight="1">
      <x:c r="A9" s="13" t="str">
        <x:v>日付</x:v>
      </x:c>
      <x:c r="B9" s="13" t="str">
        <x:v>勤務（入力）</x:v>
      </x:c>
      <x:c r="C9" s="13" t="str">
        <x:v>連勤（日）</x:v>
      </x:c>
      <x:c r="D9" s="13" t="str">
        <x:v>確認結果</x:v>
      </x:c>
      <x:c r="E9" s="13" t="str">
        <x:v>メモ（入力）</x:v>
      </x:c>
    </x:row>
    <x:row r="10" ht="26" customHeight="1">
      <x:c r="A10" s="15" t="n">
        <x:f>IF(AND(ISNUMBER($B$3),$B$3&gt;=DATE(2000,1,1),$B$3&lt;=DATE(2100,12,31)),IF(1&lt;=DAY(DATE(YEAR($B$3),MONTH($B$3)+1,0)),DATE(YEAR($B$3),MONTH($B$3),1),""),"")</x:f>
        <x:v>46266</x:v>
      </x:c>
      <x:c r="B10" s="18"/>
      <x:c r="C10" s="16" t="str">
        <x:f>IF(A10="","",IF(B10="","未確認",IF(OR(B10="休",B10="有"),0,IF(OR(B10="早",B10="日",B10="遅"),IF(ISNUMBER($D$4),IF(AND($D$4&gt;=0,INT($D$4)=$D$4),$D$4+1,"前月確認"),"前月確認"),"記号確認"))))</x:f>
        <x:v>未確認</x:v>
      </x:c>
      <x:c r="D10" s="16" t="str">
        <x:f>IF(A10="","",IF(NOT(ISNUMBER(C10)),C10,IF(ISNUMBER($D$3),IF(AND($D$3&gt;=1,INT($D$3)=$D$3),IF(C10&gt;$D$3,"上限超過","範囲内"),"基準確認"),"基準確認")))</x:f>
        <x:v>未確認</x:v>
      </x:c>
      <x:c r="E10" s="11"/>
    </x:row>
    <x:row r="11" ht="26" customHeight="1">
      <x:c r="A11" s="15" t="n">
        <x:f>IF(AND(ISNUMBER($B$3),$B$3&gt;=DATE(2000,1,1),$B$3&lt;=DATE(2100,12,31)),IF(2&lt;=DAY(DATE(YEAR($B$3),MONTH($B$3)+1,0)),DATE(YEAR($B$3),MONTH($B$3),2),""),"")</x:f>
        <x:v>46267</x:v>
      </x:c>
      <x:c r="B11" s="18"/>
      <x:c r="C11" s="16" t="str">
        <x:f>IF(A11="","",IF(B11="","未確認",IF(OR(B11="休",B11="有"),0,IF(OR(B11="早",B11="日",B11="遅"),IF(ISNUMBER(C10),C10+1,"前日確認"),"記号確認"))))</x:f>
        <x:v>未確認</x:v>
      </x:c>
      <x:c r="D11" s="16" t="str">
        <x:f>IF(A11="","",IF(NOT(ISNUMBER(C11)),C11,IF(ISNUMBER($D$3),IF(AND($D$3&gt;=1,INT($D$3)=$D$3),IF(C11&gt;$D$3,"上限超過","範囲内"),"基準確認"),"基準確認")))</x:f>
        <x:v>未確認</x:v>
      </x:c>
      <x:c r="E11" s="11"/>
    </x:row>
    <x:row r="12" ht="26" customHeight="1">
      <x:c r="A12" s="15" t="n">
        <x:f>IF(AND(ISNUMBER($B$3),$B$3&gt;=DATE(2000,1,1),$B$3&lt;=DATE(2100,12,31)),IF(3&lt;=DAY(DATE(YEAR($B$3),MONTH($B$3)+1,0)),DATE(YEAR($B$3),MONTH($B$3),3),""),"")</x:f>
        <x:v>46268</x:v>
      </x:c>
      <x:c r="B12" s="18"/>
      <x:c r="C12" s="16" t="str">
        <x:f>IF(A12="","",IF(B12="","未確認",IF(OR(B12="休",B12="有"),0,IF(OR(B12="早",B12="日",B12="遅"),IF(ISNUMBER(C11),C11+1,"前日確認"),"記号確認"))))</x:f>
        <x:v>未確認</x:v>
      </x:c>
      <x:c r="D12" s="16" t="str">
        <x:f>IF(A12="","",IF(NOT(ISNUMBER(C12)),C12,IF(ISNUMBER($D$3),IF(AND($D$3&gt;=1,INT($D$3)=$D$3),IF(C12&gt;$D$3,"上限超過","範囲内"),"基準確認"),"基準確認")))</x:f>
        <x:v>未確認</x:v>
      </x:c>
      <x:c r="E12" s="11"/>
    </x:row>
    <x:row r="13" ht="26" customHeight="1">
      <x:c r="A13" s="15" t="n">
        <x:f>IF(AND(ISNUMBER($B$3),$B$3&gt;=DATE(2000,1,1),$B$3&lt;=DATE(2100,12,31)),IF(4&lt;=DAY(DATE(YEAR($B$3),MONTH($B$3)+1,0)),DATE(YEAR($B$3),MONTH($B$3),4),""),"")</x:f>
        <x:v>46269</x:v>
      </x:c>
      <x:c r="B13" s="18"/>
      <x:c r="C13" s="16" t="str">
        <x:f>IF(A13="","",IF(B13="","未確認",IF(OR(B13="休",B13="有"),0,IF(OR(B13="早",B13="日",B13="遅"),IF(ISNUMBER(C12),C12+1,"前日確認"),"記号確認"))))</x:f>
        <x:v>未確認</x:v>
      </x:c>
      <x:c r="D13" s="16" t="str">
        <x:f>IF(A13="","",IF(NOT(ISNUMBER(C13)),C13,IF(ISNUMBER($D$3),IF(AND($D$3&gt;=1,INT($D$3)=$D$3),IF(C13&gt;$D$3,"上限超過","範囲内"),"基準確認"),"基準確認")))</x:f>
        <x:v>未確認</x:v>
      </x:c>
      <x:c r="E13" s="11"/>
    </x:row>
    <x:row r="14" ht="26" customHeight="1">
      <x:c r="A14" s="15" t="n">
        <x:f>IF(AND(ISNUMBER($B$3),$B$3&gt;=DATE(2000,1,1),$B$3&lt;=DATE(2100,12,31)),IF(5&lt;=DAY(DATE(YEAR($B$3),MONTH($B$3)+1,0)),DATE(YEAR($B$3),MONTH($B$3),5),""),"")</x:f>
        <x:v>46270</x:v>
      </x:c>
      <x:c r="B14" s="18"/>
      <x:c r="C14" s="16" t="str">
        <x:f>IF(A14="","",IF(B14="","未確認",IF(OR(B14="休",B14="有"),0,IF(OR(B14="早",B14="日",B14="遅"),IF(ISNUMBER(C13),C13+1,"前日確認"),"記号確認"))))</x:f>
        <x:v>未確認</x:v>
      </x:c>
      <x:c r="D14" s="16" t="str">
        <x:f>IF(A14="","",IF(NOT(ISNUMBER(C14)),C14,IF(ISNUMBER($D$3),IF(AND($D$3&gt;=1,INT($D$3)=$D$3),IF(C14&gt;$D$3,"上限超過","範囲内"),"基準確認"),"基準確認")))</x:f>
        <x:v>未確認</x:v>
      </x:c>
      <x:c r="E14" s="11"/>
    </x:row>
    <x:row r="15" ht="26" customHeight="1">
      <x:c r="A15" s="15" t="n">
        <x:f>IF(AND(ISNUMBER($B$3),$B$3&gt;=DATE(2000,1,1),$B$3&lt;=DATE(2100,12,31)),IF(6&lt;=DAY(DATE(YEAR($B$3),MONTH($B$3)+1,0)),DATE(YEAR($B$3),MONTH($B$3),6),""),"")</x:f>
        <x:v>46271</x:v>
      </x:c>
      <x:c r="B15" s="18"/>
      <x:c r="C15" s="16" t="str">
        <x:f>IF(A15="","",IF(B15="","未確認",IF(OR(B15="休",B15="有"),0,IF(OR(B15="早",B15="日",B15="遅"),IF(ISNUMBER(C14),C14+1,"前日確認"),"記号確認"))))</x:f>
        <x:v>未確認</x:v>
      </x:c>
      <x:c r="D15" s="16" t="str">
        <x:f>IF(A15="","",IF(NOT(ISNUMBER(C15)),C15,IF(ISNUMBER($D$3),IF(AND($D$3&gt;=1,INT($D$3)=$D$3),IF(C15&gt;$D$3,"上限超過","範囲内"),"基準確認"),"基準確認")))</x:f>
        <x:v>未確認</x:v>
      </x:c>
      <x:c r="E15" s="11"/>
    </x:row>
    <x:row r="16" ht="26" customHeight="1">
      <x:c r="A16" s="15" t="n">
        <x:f>IF(AND(ISNUMBER($B$3),$B$3&gt;=DATE(2000,1,1),$B$3&lt;=DATE(2100,12,31)),IF(7&lt;=DAY(DATE(YEAR($B$3),MONTH($B$3)+1,0)),DATE(YEAR($B$3),MONTH($B$3),7),""),"")</x:f>
        <x:v>46272</x:v>
      </x:c>
      <x:c r="B16" s="18"/>
      <x:c r="C16" s="16" t="str">
        <x:f>IF(A16="","",IF(B16="","未確認",IF(OR(B16="休",B16="有"),0,IF(OR(B16="早",B16="日",B16="遅"),IF(ISNUMBER(C15),C15+1,"前日確認"),"記号確認"))))</x:f>
        <x:v>未確認</x:v>
      </x:c>
      <x:c r="D16" s="16" t="str">
        <x:f>IF(A16="","",IF(NOT(ISNUMBER(C16)),C16,IF(ISNUMBER($D$3),IF(AND($D$3&gt;=1,INT($D$3)=$D$3),IF(C16&gt;$D$3,"上限超過","範囲内"),"基準確認"),"基準確認")))</x:f>
        <x:v>未確認</x:v>
      </x:c>
      <x:c r="E16" s="11"/>
    </x:row>
    <x:row r="17" ht="26" customHeight="1">
      <x:c r="A17" s="15" t="n">
        <x:f>IF(AND(ISNUMBER($B$3),$B$3&gt;=DATE(2000,1,1),$B$3&lt;=DATE(2100,12,31)),IF(8&lt;=DAY(DATE(YEAR($B$3),MONTH($B$3)+1,0)),DATE(YEAR($B$3),MONTH($B$3),8),""),"")</x:f>
        <x:v>46273</x:v>
      </x:c>
      <x:c r="B17" s="18"/>
      <x:c r="C17" s="16" t="str">
        <x:f>IF(A17="","",IF(B17="","未確認",IF(OR(B17="休",B17="有"),0,IF(OR(B17="早",B17="日",B17="遅"),IF(ISNUMBER(C16),C16+1,"前日確認"),"記号確認"))))</x:f>
        <x:v>未確認</x:v>
      </x:c>
      <x:c r="D17" s="16" t="str">
        <x:f>IF(A17="","",IF(NOT(ISNUMBER(C17)),C17,IF(ISNUMBER($D$3),IF(AND($D$3&gt;=1,INT($D$3)=$D$3),IF(C17&gt;$D$3,"上限超過","範囲内"),"基準確認"),"基準確認")))</x:f>
        <x:v>未確認</x:v>
      </x:c>
      <x:c r="E17" s="11"/>
    </x:row>
    <x:row r="18" ht="26" customHeight="1">
      <x:c r="A18" s="15" t="n">
        <x:f>IF(AND(ISNUMBER($B$3),$B$3&gt;=DATE(2000,1,1),$B$3&lt;=DATE(2100,12,31)),IF(9&lt;=DAY(DATE(YEAR($B$3),MONTH($B$3)+1,0)),DATE(YEAR($B$3),MONTH($B$3),9),""),"")</x:f>
        <x:v>46274</x:v>
      </x:c>
      <x:c r="B18" s="18"/>
      <x:c r="C18" s="16" t="str">
        <x:f>IF(A18="","",IF(B18="","未確認",IF(OR(B18="休",B18="有"),0,IF(OR(B18="早",B18="日",B18="遅"),IF(ISNUMBER(C17),C17+1,"前日確認"),"記号確認"))))</x:f>
        <x:v>未確認</x:v>
      </x:c>
      <x:c r="D18" s="16" t="str">
        <x:f>IF(A18="","",IF(NOT(ISNUMBER(C18)),C18,IF(ISNUMBER($D$3),IF(AND($D$3&gt;=1,INT($D$3)=$D$3),IF(C18&gt;$D$3,"上限超過","範囲内"),"基準確認"),"基準確認")))</x:f>
        <x:v>未確認</x:v>
      </x:c>
      <x:c r="E18" s="11"/>
    </x:row>
    <x:row r="19" ht="26" customHeight="1">
      <x:c r="A19" s="15" t="n">
        <x:f>IF(AND(ISNUMBER($B$3),$B$3&gt;=DATE(2000,1,1),$B$3&lt;=DATE(2100,12,31)),IF(10&lt;=DAY(DATE(YEAR($B$3),MONTH($B$3)+1,0)),DATE(YEAR($B$3),MONTH($B$3),10),""),"")</x:f>
        <x:v>46275</x:v>
      </x:c>
      <x:c r="B19" s="18"/>
      <x:c r="C19" s="16" t="str">
        <x:f>IF(A19="","",IF(B19="","未確認",IF(OR(B19="休",B19="有"),0,IF(OR(B19="早",B19="日",B19="遅"),IF(ISNUMBER(C18),C18+1,"前日確認"),"記号確認"))))</x:f>
        <x:v>未確認</x:v>
      </x:c>
      <x:c r="D19" s="16" t="str">
        <x:f>IF(A19="","",IF(NOT(ISNUMBER(C19)),C19,IF(ISNUMBER($D$3),IF(AND($D$3&gt;=1,INT($D$3)=$D$3),IF(C19&gt;$D$3,"上限超過","範囲内"),"基準確認"),"基準確認")))</x:f>
        <x:v>未確認</x:v>
      </x:c>
      <x:c r="E19" s="11"/>
    </x:row>
    <x:row r="20" ht="26" customHeight="1">
      <x:c r="A20" s="15" t="n">
        <x:f>IF(AND(ISNUMBER($B$3),$B$3&gt;=DATE(2000,1,1),$B$3&lt;=DATE(2100,12,31)),IF(11&lt;=DAY(DATE(YEAR($B$3),MONTH($B$3)+1,0)),DATE(YEAR($B$3),MONTH($B$3),11),""),"")</x:f>
        <x:v>46276</x:v>
      </x:c>
      <x:c r="B20" s="18"/>
      <x:c r="C20" s="16" t="str">
        <x:f>IF(A20="","",IF(B20="","未確認",IF(OR(B20="休",B20="有"),0,IF(OR(B20="早",B20="日",B20="遅"),IF(ISNUMBER(C19),C19+1,"前日確認"),"記号確認"))))</x:f>
        <x:v>未確認</x:v>
      </x:c>
      <x:c r="D20" s="16" t="str">
        <x:f>IF(A20="","",IF(NOT(ISNUMBER(C20)),C20,IF(ISNUMBER($D$3),IF(AND($D$3&gt;=1,INT($D$3)=$D$3),IF(C20&gt;$D$3,"上限超過","範囲内"),"基準確認"),"基準確認")))</x:f>
        <x:v>未確認</x:v>
      </x:c>
      <x:c r="E20" s="11"/>
    </x:row>
    <x:row r="21" ht="26" customHeight="1">
      <x:c r="A21" s="15" t="n">
        <x:f>IF(AND(ISNUMBER($B$3),$B$3&gt;=DATE(2000,1,1),$B$3&lt;=DATE(2100,12,31)),IF(12&lt;=DAY(DATE(YEAR($B$3),MONTH($B$3)+1,0)),DATE(YEAR($B$3),MONTH($B$3),12),""),"")</x:f>
        <x:v>46277</x:v>
      </x:c>
      <x:c r="B21" s="18"/>
      <x:c r="C21" s="16" t="str">
        <x:f>IF(A21="","",IF(B21="","未確認",IF(OR(B21="休",B21="有"),0,IF(OR(B21="早",B21="日",B21="遅"),IF(ISNUMBER(C20),C20+1,"前日確認"),"記号確認"))))</x:f>
        <x:v>未確認</x:v>
      </x:c>
      <x:c r="D21" s="16" t="str">
        <x:f>IF(A21="","",IF(NOT(ISNUMBER(C21)),C21,IF(ISNUMBER($D$3),IF(AND($D$3&gt;=1,INT($D$3)=$D$3),IF(C21&gt;$D$3,"上限超過","範囲内"),"基準確認"),"基準確認")))</x:f>
        <x:v>未確認</x:v>
      </x:c>
      <x:c r="E21" s="11"/>
    </x:row>
    <x:row r="22" ht="26" customHeight="1">
      <x:c r="A22" s="15" t="n">
        <x:f>IF(AND(ISNUMBER($B$3),$B$3&gt;=DATE(2000,1,1),$B$3&lt;=DATE(2100,12,31)),IF(13&lt;=DAY(DATE(YEAR($B$3),MONTH($B$3)+1,0)),DATE(YEAR($B$3),MONTH($B$3),13),""),"")</x:f>
        <x:v>46278</x:v>
      </x:c>
      <x:c r="B22" s="18"/>
      <x:c r="C22" s="16" t="str">
        <x:f>IF(A22="","",IF(B22="","未確認",IF(OR(B22="休",B22="有"),0,IF(OR(B22="早",B22="日",B22="遅"),IF(ISNUMBER(C21),C21+1,"前日確認"),"記号確認"))))</x:f>
        <x:v>未確認</x:v>
      </x:c>
      <x:c r="D22" s="16" t="str">
        <x:f>IF(A22="","",IF(NOT(ISNUMBER(C22)),C22,IF(ISNUMBER($D$3),IF(AND($D$3&gt;=1,INT($D$3)=$D$3),IF(C22&gt;$D$3,"上限超過","範囲内"),"基準確認"),"基準確認")))</x:f>
        <x:v>未確認</x:v>
      </x:c>
      <x:c r="E22" s="11"/>
    </x:row>
    <x:row r="23" ht="26" customHeight="1">
      <x:c r="A23" s="15" t="n">
        <x:f>IF(AND(ISNUMBER($B$3),$B$3&gt;=DATE(2000,1,1),$B$3&lt;=DATE(2100,12,31)),IF(14&lt;=DAY(DATE(YEAR($B$3),MONTH($B$3)+1,0)),DATE(YEAR($B$3),MONTH($B$3),14),""),"")</x:f>
        <x:v>46279</x:v>
      </x:c>
      <x:c r="B23" s="18"/>
      <x:c r="C23" s="16" t="str">
        <x:f>IF(A23="","",IF(B23="","未確認",IF(OR(B23="休",B23="有"),0,IF(OR(B23="早",B23="日",B23="遅"),IF(ISNUMBER(C22),C22+1,"前日確認"),"記号確認"))))</x:f>
        <x:v>未確認</x:v>
      </x:c>
      <x:c r="D23" s="16" t="str">
        <x:f>IF(A23="","",IF(NOT(ISNUMBER(C23)),C23,IF(ISNUMBER($D$3),IF(AND($D$3&gt;=1,INT($D$3)=$D$3),IF(C23&gt;$D$3,"上限超過","範囲内"),"基準確認"),"基準確認")))</x:f>
        <x:v>未確認</x:v>
      </x:c>
      <x:c r="E23" s="11"/>
    </x:row>
    <x:row r="24" ht="26" customHeight="1">
      <x:c r="A24" s="15" t="n">
        <x:f>IF(AND(ISNUMBER($B$3),$B$3&gt;=DATE(2000,1,1),$B$3&lt;=DATE(2100,12,31)),IF(15&lt;=DAY(DATE(YEAR($B$3),MONTH($B$3)+1,0)),DATE(YEAR($B$3),MONTH($B$3),15),""),"")</x:f>
        <x:v>46280</x:v>
      </x:c>
      <x:c r="B24" s="18"/>
      <x:c r="C24" s="16" t="str">
        <x:f>IF(A24="","",IF(B24="","未確認",IF(OR(B24="休",B24="有"),0,IF(OR(B24="早",B24="日",B24="遅"),IF(ISNUMBER(C23),C23+1,"前日確認"),"記号確認"))))</x:f>
        <x:v>未確認</x:v>
      </x:c>
      <x:c r="D24" s="16" t="str">
        <x:f>IF(A24="","",IF(NOT(ISNUMBER(C24)),C24,IF(ISNUMBER($D$3),IF(AND($D$3&gt;=1,INT($D$3)=$D$3),IF(C24&gt;$D$3,"上限超過","範囲内"),"基準確認"),"基準確認")))</x:f>
        <x:v>未確認</x:v>
      </x:c>
      <x:c r="E24" s="11"/>
    </x:row>
    <x:row r="25" ht="26" customHeight="1">
      <x:c r="A25" s="15" t="n">
        <x:f>IF(AND(ISNUMBER($B$3),$B$3&gt;=DATE(2000,1,1),$B$3&lt;=DATE(2100,12,31)),IF(16&lt;=DAY(DATE(YEAR($B$3),MONTH($B$3)+1,0)),DATE(YEAR($B$3),MONTH($B$3),16),""),"")</x:f>
        <x:v>46281</x:v>
      </x:c>
      <x:c r="B25" s="18"/>
      <x:c r="C25" s="16" t="str">
        <x:f>IF(A25="","",IF(B25="","未確認",IF(OR(B25="休",B25="有"),0,IF(OR(B25="早",B25="日",B25="遅"),IF(ISNUMBER(C24),C24+1,"前日確認"),"記号確認"))))</x:f>
        <x:v>未確認</x:v>
      </x:c>
      <x:c r="D25" s="16" t="str">
        <x:f>IF(A25="","",IF(NOT(ISNUMBER(C25)),C25,IF(ISNUMBER($D$3),IF(AND($D$3&gt;=1,INT($D$3)=$D$3),IF(C25&gt;$D$3,"上限超過","範囲内"),"基準確認"),"基準確認")))</x:f>
        <x:v>未確認</x:v>
      </x:c>
      <x:c r="E25" s="11"/>
    </x:row>
    <x:row r="26" ht="26" customHeight="1">
      <x:c r="A26" s="15" t="n">
        <x:f>IF(AND(ISNUMBER($B$3),$B$3&gt;=DATE(2000,1,1),$B$3&lt;=DATE(2100,12,31)),IF(17&lt;=DAY(DATE(YEAR($B$3),MONTH($B$3)+1,0)),DATE(YEAR($B$3),MONTH($B$3),17),""),"")</x:f>
        <x:v>46282</x:v>
      </x:c>
      <x:c r="B26" s="18"/>
      <x:c r="C26" s="16" t="str">
        <x:f>IF(A26="","",IF(B26="","未確認",IF(OR(B26="休",B26="有"),0,IF(OR(B26="早",B26="日",B26="遅"),IF(ISNUMBER(C25),C25+1,"前日確認"),"記号確認"))))</x:f>
        <x:v>未確認</x:v>
      </x:c>
      <x:c r="D26" s="16" t="str">
        <x:f>IF(A26="","",IF(NOT(ISNUMBER(C26)),C26,IF(ISNUMBER($D$3),IF(AND($D$3&gt;=1,INT($D$3)=$D$3),IF(C26&gt;$D$3,"上限超過","範囲内"),"基準確認"),"基準確認")))</x:f>
        <x:v>未確認</x:v>
      </x:c>
      <x:c r="E26" s="11"/>
    </x:row>
    <x:row r="27" ht="26" customHeight="1">
      <x:c r="A27" s="15" t="n">
        <x:f>IF(AND(ISNUMBER($B$3),$B$3&gt;=DATE(2000,1,1),$B$3&lt;=DATE(2100,12,31)),IF(18&lt;=DAY(DATE(YEAR($B$3),MONTH($B$3)+1,0)),DATE(YEAR($B$3),MONTH($B$3),18),""),"")</x:f>
        <x:v>46283</x:v>
      </x:c>
      <x:c r="B27" s="18"/>
      <x:c r="C27" s="16" t="str">
        <x:f>IF(A27="","",IF(B27="","未確認",IF(OR(B27="休",B27="有"),0,IF(OR(B27="早",B27="日",B27="遅"),IF(ISNUMBER(C26),C26+1,"前日確認"),"記号確認"))))</x:f>
        <x:v>未確認</x:v>
      </x:c>
      <x:c r="D27" s="16" t="str">
        <x:f>IF(A27="","",IF(NOT(ISNUMBER(C27)),C27,IF(ISNUMBER($D$3),IF(AND($D$3&gt;=1,INT($D$3)=$D$3),IF(C27&gt;$D$3,"上限超過","範囲内"),"基準確認"),"基準確認")))</x:f>
        <x:v>未確認</x:v>
      </x:c>
      <x:c r="E27" s="11"/>
    </x:row>
    <x:row r="28" ht="26" customHeight="1">
      <x:c r="A28" s="15" t="n">
        <x:f>IF(AND(ISNUMBER($B$3),$B$3&gt;=DATE(2000,1,1),$B$3&lt;=DATE(2100,12,31)),IF(19&lt;=DAY(DATE(YEAR($B$3),MONTH($B$3)+1,0)),DATE(YEAR($B$3),MONTH($B$3),19),""),"")</x:f>
        <x:v>46284</x:v>
      </x:c>
      <x:c r="B28" s="18"/>
      <x:c r="C28" s="16" t="str">
        <x:f>IF(A28="","",IF(B28="","未確認",IF(OR(B28="休",B28="有"),0,IF(OR(B28="早",B28="日",B28="遅"),IF(ISNUMBER(C27),C27+1,"前日確認"),"記号確認"))))</x:f>
        <x:v>未確認</x:v>
      </x:c>
      <x:c r="D28" s="16" t="str">
        <x:f>IF(A28="","",IF(NOT(ISNUMBER(C28)),C28,IF(ISNUMBER($D$3),IF(AND($D$3&gt;=1,INT($D$3)=$D$3),IF(C28&gt;$D$3,"上限超過","範囲内"),"基準確認"),"基準確認")))</x:f>
        <x:v>未確認</x:v>
      </x:c>
      <x:c r="E28" s="11"/>
    </x:row>
    <x:row r="29" ht="26" customHeight="1">
      <x:c r="A29" s="15" t="n">
        <x:f>IF(AND(ISNUMBER($B$3),$B$3&gt;=DATE(2000,1,1),$B$3&lt;=DATE(2100,12,31)),IF(20&lt;=DAY(DATE(YEAR($B$3),MONTH($B$3)+1,0)),DATE(YEAR($B$3),MONTH($B$3),20),""),"")</x:f>
        <x:v>46285</x:v>
      </x:c>
      <x:c r="B29" s="18"/>
      <x:c r="C29" s="16" t="str">
        <x:f>IF(A29="","",IF(B29="","未確認",IF(OR(B29="休",B29="有"),0,IF(OR(B29="早",B29="日",B29="遅"),IF(ISNUMBER(C28),C28+1,"前日確認"),"記号確認"))))</x:f>
        <x:v>未確認</x:v>
      </x:c>
      <x:c r="D29" s="16" t="str">
        <x:f>IF(A29="","",IF(NOT(ISNUMBER(C29)),C29,IF(ISNUMBER($D$3),IF(AND($D$3&gt;=1,INT($D$3)=$D$3),IF(C29&gt;$D$3,"上限超過","範囲内"),"基準確認"),"基準確認")))</x:f>
        <x:v>未確認</x:v>
      </x:c>
      <x:c r="E29" s="11"/>
    </x:row>
    <x:row r="30" ht="26" customHeight="1">
      <x:c r="A30" s="15" t="n">
        <x:f>IF(AND(ISNUMBER($B$3),$B$3&gt;=DATE(2000,1,1),$B$3&lt;=DATE(2100,12,31)),IF(21&lt;=DAY(DATE(YEAR($B$3),MONTH($B$3)+1,0)),DATE(YEAR($B$3),MONTH($B$3),21),""),"")</x:f>
        <x:v>46286</x:v>
      </x:c>
      <x:c r="B30" s="18"/>
      <x:c r="C30" s="16" t="str">
        <x:f>IF(A30="","",IF(B30="","未確認",IF(OR(B30="休",B30="有"),0,IF(OR(B30="早",B30="日",B30="遅"),IF(ISNUMBER(C29),C29+1,"前日確認"),"記号確認"))))</x:f>
        <x:v>未確認</x:v>
      </x:c>
      <x:c r="D30" s="16" t="str">
        <x:f>IF(A30="","",IF(NOT(ISNUMBER(C30)),C30,IF(ISNUMBER($D$3),IF(AND($D$3&gt;=1,INT($D$3)=$D$3),IF(C30&gt;$D$3,"上限超過","範囲内"),"基準確認"),"基準確認")))</x:f>
        <x:v>未確認</x:v>
      </x:c>
      <x:c r="E30" s="11"/>
    </x:row>
    <x:row r="31" ht="26" customHeight="1">
      <x:c r="A31" s="15" t="n">
        <x:f>IF(AND(ISNUMBER($B$3),$B$3&gt;=DATE(2000,1,1),$B$3&lt;=DATE(2100,12,31)),IF(22&lt;=DAY(DATE(YEAR($B$3),MONTH($B$3)+1,0)),DATE(YEAR($B$3),MONTH($B$3),22),""),"")</x:f>
        <x:v>46287</x:v>
      </x:c>
      <x:c r="B31" s="18"/>
      <x:c r="C31" s="16" t="str">
        <x:f>IF(A31="","",IF(B31="","未確認",IF(OR(B31="休",B31="有"),0,IF(OR(B31="早",B31="日",B31="遅"),IF(ISNUMBER(C30),C30+1,"前日確認"),"記号確認"))))</x:f>
        <x:v>未確認</x:v>
      </x:c>
      <x:c r="D31" s="16" t="str">
        <x:f>IF(A31="","",IF(NOT(ISNUMBER(C31)),C31,IF(ISNUMBER($D$3),IF(AND($D$3&gt;=1,INT($D$3)=$D$3),IF(C31&gt;$D$3,"上限超過","範囲内"),"基準確認"),"基準確認")))</x:f>
        <x:v>未確認</x:v>
      </x:c>
      <x:c r="E31" s="11"/>
    </x:row>
    <x:row r="32" ht="26" customHeight="1">
      <x:c r="A32" s="15" t="n">
        <x:f>IF(AND(ISNUMBER($B$3),$B$3&gt;=DATE(2000,1,1),$B$3&lt;=DATE(2100,12,31)),IF(23&lt;=DAY(DATE(YEAR($B$3),MONTH($B$3)+1,0)),DATE(YEAR($B$3),MONTH($B$3),23),""),"")</x:f>
        <x:v>46288</x:v>
      </x:c>
      <x:c r="B32" s="18"/>
      <x:c r="C32" s="16" t="str">
        <x:f>IF(A32="","",IF(B32="","未確認",IF(OR(B32="休",B32="有"),0,IF(OR(B32="早",B32="日",B32="遅"),IF(ISNUMBER(C31),C31+1,"前日確認"),"記号確認"))))</x:f>
        <x:v>未確認</x:v>
      </x:c>
      <x:c r="D32" s="16" t="str">
        <x:f>IF(A32="","",IF(NOT(ISNUMBER(C32)),C32,IF(ISNUMBER($D$3),IF(AND($D$3&gt;=1,INT($D$3)=$D$3),IF(C32&gt;$D$3,"上限超過","範囲内"),"基準確認"),"基準確認")))</x:f>
        <x:v>未確認</x:v>
      </x:c>
      <x:c r="E32" s="11"/>
    </x:row>
    <x:row r="33" ht="26" customHeight="1">
      <x:c r="A33" s="15" t="n">
        <x:f>IF(AND(ISNUMBER($B$3),$B$3&gt;=DATE(2000,1,1),$B$3&lt;=DATE(2100,12,31)),IF(24&lt;=DAY(DATE(YEAR($B$3),MONTH($B$3)+1,0)),DATE(YEAR($B$3),MONTH($B$3),24),""),"")</x:f>
        <x:v>46289</x:v>
      </x:c>
      <x:c r="B33" s="18"/>
      <x:c r="C33" s="16" t="str">
        <x:f>IF(A33="","",IF(B33="","未確認",IF(OR(B33="休",B33="有"),0,IF(OR(B33="早",B33="日",B33="遅"),IF(ISNUMBER(C32),C32+1,"前日確認"),"記号確認"))))</x:f>
        <x:v>未確認</x:v>
      </x:c>
      <x:c r="D33" s="16" t="str">
        <x:f>IF(A33="","",IF(NOT(ISNUMBER(C33)),C33,IF(ISNUMBER($D$3),IF(AND($D$3&gt;=1,INT($D$3)=$D$3),IF(C33&gt;$D$3,"上限超過","範囲内"),"基準確認"),"基準確認")))</x:f>
        <x:v>未確認</x:v>
      </x:c>
      <x:c r="E33" s="11"/>
    </x:row>
    <x:row r="34" ht="26" customHeight="1">
      <x:c r="A34" s="15" t="n">
        <x:f>IF(AND(ISNUMBER($B$3),$B$3&gt;=DATE(2000,1,1),$B$3&lt;=DATE(2100,12,31)),IF(25&lt;=DAY(DATE(YEAR($B$3),MONTH($B$3)+1,0)),DATE(YEAR($B$3),MONTH($B$3),25),""),"")</x:f>
        <x:v>46290</x:v>
      </x:c>
      <x:c r="B34" s="18"/>
      <x:c r="C34" s="16" t="str">
        <x:f>IF(A34="","",IF(B34="","未確認",IF(OR(B34="休",B34="有"),0,IF(OR(B34="早",B34="日",B34="遅"),IF(ISNUMBER(C33),C33+1,"前日確認"),"記号確認"))))</x:f>
        <x:v>未確認</x:v>
      </x:c>
      <x:c r="D34" s="16" t="str">
        <x:f>IF(A34="","",IF(NOT(ISNUMBER(C34)),C34,IF(ISNUMBER($D$3),IF(AND($D$3&gt;=1,INT($D$3)=$D$3),IF(C34&gt;$D$3,"上限超過","範囲内"),"基準確認"),"基準確認")))</x:f>
        <x:v>未確認</x:v>
      </x:c>
      <x:c r="E34" s="11"/>
    </x:row>
    <x:row r="35" ht="26" customHeight="1">
      <x:c r="A35" s="15" t="n">
        <x:f>IF(AND(ISNUMBER($B$3),$B$3&gt;=DATE(2000,1,1),$B$3&lt;=DATE(2100,12,31)),IF(26&lt;=DAY(DATE(YEAR($B$3),MONTH($B$3)+1,0)),DATE(YEAR($B$3),MONTH($B$3),26),""),"")</x:f>
        <x:v>46291</x:v>
      </x:c>
      <x:c r="B35" s="18"/>
      <x:c r="C35" s="16" t="str">
        <x:f>IF(A35="","",IF(B35="","未確認",IF(OR(B35="休",B35="有"),0,IF(OR(B35="早",B35="日",B35="遅"),IF(ISNUMBER(C34),C34+1,"前日確認"),"記号確認"))))</x:f>
        <x:v>未確認</x:v>
      </x:c>
      <x:c r="D35" s="16" t="str">
        <x:f>IF(A35="","",IF(NOT(ISNUMBER(C35)),C35,IF(ISNUMBER($D$3),IF(AND($D$3&gt;=1,INT($D$3)=$D$3),IF(C35&gt;$D$3,"上限超過","範囲内"),"基準確認"),"基準確認")))</x:f>
        <x:v>未確認</x:v>
      </x:c>
      <x:c r="E35" s="11"/>
    </x:row>
    <x:row r="36" ht="26" customHeight="1">
      <x:c r="A36" s="15" t="n">
        <x:f>IF(AND(ISNUMBER($B$3),$B$3&gt;=DATE(2000,1,1),$B$3&lt;=DATE(2100,12,31)),IF(27&lt;=DAY(DATE(YEAR($B$3),MONTH($B$3)+1,0)),DATE(YEAR($B$3),MONTH($B$3),27),""),"")</x:f>
        <x:v>46292</x:v>
      </x:c>
      <x:c r="B36" s="18"/>
      <x:c r="C36" s="16" t="str">
        <x:f>IF(A36="","",IF(B36="","未確認",IF(OR(B36="休",B36="有"),0,IF(OR(B36="早",B36="日",B36="遅"),IF(ISNUMBER(C35),C35+1,"前日確認"),"記号確認"))))</x:f>
        <x:v>未確認</x:v>
      </x:c>
      <x:c r="D36" s="16" t="str">
        <x:f>IF(A36="","",IF(NOT(ISNUMBER(C36)),C36,IF(ISNUMBER($D$3),IF(AND($D$3&gt;=1,INT($D$3)=$D$3),IF(C36&gt;$D$3,"上限超過","範囲内"),"基準確認"),"基準確認")))</x:f>
        <x:v>未確認</x:v>
      </x:c>
      <x:c r="E36" s="11"/>
    </x:row>
    <x:row r="37" ht="26" customHeight="1">
      <x:c r="A37" s="15" t="n">
        <x:f>IF(AND(ISNUMBER($B$3),$B$3&gt;=DATE(2000,1,1),$B$3&lt;=DATE(2100,12,31)),IF(28&lt;=DAY(DATE(YEAR($B$3),MONTH($B$3)+1,0)),DATE(YEAR($B$3),MONTH($B$3),28),""),"")</x:f>
        <x:v>46293</x:v>
      </x:c>
      <x:c r="B37" s="18"/>
      <x:c r="C37" s="16" t="str">
        <x:f>IF(A37="","",IF(B37="","未確認",IF(OR(B37="休",B37="有"),0,IF(OR(B37="早",B37="日",B37="遅"),IF(ISNUMBER(C36),C36+1,"前日確認"),"記号確認"))))</x:f>
        <x:v>未確認</x:v>
      </x:c>
      <x:c r="D37" s="16" t="str">
        <x:f>IF(A37="","",IF(NOT(ISNUMBER(C37)),C37,IF(ISNUMBER($D$3),IF(AND($D$3&gt;=1,INT($D$3)=$D$3),IF(C37&gt;$D$3,"上限超過","範囲内"),"基準確認"),"基準確認")))</x:f>
        <x:v>未確認</x:v>
      </x:c>
      <x:c r="E37" s="11"/>
    </x:row>
    <x:row r="38" ht="26" customHeight="1">
      <x:c r="A38" s="15" t="n">
        <x:f>IF(AND(ISNUMBER($B$3),$B$3&gt;=DATE(2000,1,1),$B$3&lt;=DATE(2100,12,31)),IF(29&lt;=DAY(DATE(YEAR($B$3),MONTH($B$3)+1,0)),DATE(YEAR($B$3),MONTH($B$3),29),""),"")</x:f>
        <x:v>46294</x:v>
      </x:c>
      <x:c r="B38" s="18"/>
      <x:c r="C38" s="16" t="str">
        <x:f>IF(A38="","",IF(B38="","未確認",IF(OR(B38="休",B38="有"),0,IF(OR(B38="早",B38="日",B38="遅"),IF(ISNUMBER(C37),C37+1,"前日確認"),"記号確認"))))</x:f>
        <x:v>未確認</x:v>
      </x:c>
      <x:c r="D38" s="16" t="str">
        <x:f>IF(A38="","",IF(NOT(ISNUMBER(C38)),C38,IF(ISNUMBER($D$3),IF(AND($D$3&gt;=1,INT($D$3)=$D$3),IF(C38&gt;$D$3,"上限超過","範囲内"),"基準確認"),"基準確認")))</x:f>
        <x:v>未確認</x:v>
      </x:c>
      <x:c r="E38" s="11"/>
    </x:row>
    <x:row r="39" ht="26" customHeight="1">
      <x:c r="A39" s="15" t="n">
        <x:f>IF(AND(ISNUMBER($B$3),$B$3&gt;=DATE(2000,1,1),$B$3&lt;=DATE(2100,12,31)),IF(30&lt;=DAY(DATE(YEAR($B$3),MONTH($B$3)+1,0)),DATE(YEAR($B$3),MONTH($B$3),30),""),"")</x:f>
        <x:v>46295</x:v>
      </x:c>
      <x:c r="B39" s="18"/>
      <x:c r="C39" s="16" t="str">
        <x:f>IF(A39="","",IF(B39="","未確認",IF(OR(B39="休",B39="有"),0,IF(OR(B39="早",B39="日",B39="遅"),IF(ISNUMBER(C38),C38+1,"前日確認"),"記号確認"))))</x:f>
        <x:v>未確認</x:v>
      </x:c>
      <x:c r="D39" s="16" t="str">
        <x:f>IF(A39="","",IF(NOT(ISNUMBER(C39)),C39,IF(ISNUMBER($D$3),IF(AND($D$3&gt;=1,INT($D$3)=$D$3),IF(C39&gt;$D$3,"上限超過","範囲内"),"基準確認"),"基準確認")))</x:f>
        <x:v>未確認</x:v>
      </x:c>
      <x:c r="E39" s="11"/>
    </x:row>
    <x:row r="40" ht="26" customHeight="1">
      <x:c r="A40" s="15" t="str">
        <x:f>IF(AND(ISNUMBER($B$3),$B$3&gt;=DATE(2000,1,1),$B$3&lt;=DATE(2100,12,31)),IF(31&lt;=DAY(DATE(YEAR($B$3),MONTH($B$3)+1,0)),DATE(YEAR($B$3),MONTH($B$3),31),""),"")</x:f>
      </x:c>
      <x:c r="B40" s="18"/>
      <x:c r="C40" s="16" t="str">
        <x:f>IF(A40="","",IF(B40="","未確認",IF(OR(B40="休",B40="有"),0,IF(OR(B40="早",B40="日",B40="遅"),IF(ISNUMBER(C39),C39+1,"前日確認"),"記号確認"))))</x:f>
      </x:c>
      <x:c r="D40" s="16" t="str">
        <x:f>IF(A40="","",IF(NOT(ISNUMBER(C40)),C40,IF(ISNUMBER($D$3),IF(AND($D$3&gt;=1,INT($D$3)=$D$3),IF(C40&gt;$D$3,"上限超過","範囲内"),"基準確認"),"基準確認")))</x:f>
      </x:c>
      <x:c r="E40" s="11"/>
    </x:row>
    <x:row r="41" ht="26" customHeight="1">
      <x:c r="A41" s="2"/>
      <x:c r="B41" s="2"/>
      <x:c r="C41" s="2"/>
      <x:c r="D41" s="2"/>
      <x:c r="E41" s="2"/>
    </x:row>
    <x:row r="42" ht="23" customHeight="1">
      <x:c r="A42" s="6" t="str">
        <x:v>日勤の勤務日を単位にした例です。夜勤・明け・隔日勤務の換算や法令への適合は判定しません。別の人・翌月はシート／ファイルを複製し、勤務・メモを消して入力し直します。前月末の連勤は「月の最長」ではなく、末日まで続いた数を渡してください。</x:v>
      </x:c>
      <x:c r="B42" s="6"/>
      <x:c r="C42" s="6"/>
      <x:c r="D42" s="6"/>
      <x:c r="E42" s="6"/>
    </x:row>
    <x:row r="43" ht="23" customHeight="1">
      <x:c r="A43" s="6"/>
      <x:c r="B43" s="6"/>
      <x:c r="C43" s="6"/>
      <x:c r="D43" s="6"/>
      <x:c r="E43" s="6"/>
    </x:row>
    <x:row r="44" ht="23" customHeight="1">
      <x:c r="A44" s="6"/>
      <x:c r="B44" s="6"/>
      <x:c r="C44" s="6"/>
      <x:c r="D44" s="6"/>
      <x:c r="E44" s="6"/>
    </x:row>
    <x:row r="45" ht="26" customHeight="1">
      <x:c r="A45" s="2"/>
      <x:c r="B45" s="2"/>
      <x:c r="C45" s="2"/>
      <x:c r="D45" s="2"/>
      <x:c r="E45" s="2"/>
    </x:row>
  </x:sheetData>
  <x:mergeCells>
    <x:mergeCell ref="A1:E2"/>
    <x:mergeCell ref="A5:E5"/>
    <x:mergeCell ref="C6:E6"/>
    <x:mergeCell ref="A42:E44"/>
  </x:mergeCells>
  <x:conditionalFormatting sqref="A10:E40">
    <x:cfRule type="expression" dxfId="0" priority="1">
      <x:formula>$D10="上限超過"</x:formula>
    </x:cfRule>
  </x:conditionalFormatting>
  <x:conditionalFormatting sqref="C10:D40">
    <x:cfRule type="expression" dxfId="1" priority="2">
      <x:formula>AND($A10&lt;&gt;"",NOT(ISNUMBER($C10)))</x:formula>
    </x:cfRule>
  </x:conditionalFormatting>
  <x:dataValidations count="1">
    <x:dataValidation type="list" sqref="B10:B40">
      <x:formula1>"早,日,遅,休,有"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4" hidden="0" customWidth="1"/>
    <x:col min="2" max="2" width="17" hidden="0" customWidth="1"/>
    <x:col min="3" max="3" width="23" hidden="0" customWidth="1"/>
    <x:col min="4" max="4" width="19" hidden="0" customWidth="1"/>
    <x:col min="5" max="5" width="38" hidden="0" customWidth="1"/>
  </x:cols>
  <x:sheetData>
    <x:row r="1" ht="27" customHeight="1">
      <x:c r="A1" s="4" t="str">
        <x:v>連続勤務のカウント｜記入例</x:v>
      </x:c>
      <x:c r="B1" s="4"/>
      <x:c r="C1" s="4"/>
      <x:c r="D1" s="4"/>
      <x:c r="E1" s="4"/>
    </x:row>
    <x:row r="2" ht="27" customHeight="1">
      <x:c r="A2" s="4"/>
      <x:c r="B2" s="4"/>
      <x:c r="C2" s="4"/>
      <x:c r="D2" s="4"/>
      <x:c r="E2" s="4"/>
    </x:row>
    <x:row r="3" ht="26" customHeight="1">
      <x:c r="A3" s="2" t="str">
        <x:v>対象月</x:v>
      </x:c>
      <x:c r="B3" s="10" t="n">
        <x:v>46266</x:v>
      </x:c>
      <x:c r="C3" s="2" t="str">
        <x:v>チェック基準（日）</x:v>
      </x:c>
      <x:c r="D3" s="11" t="n">
        <x:v>5</x:v>
      </x:c>
      <x:c r="E3" s="2" t="str">
        <x:v>基準は職場に合わせて変更</x:v>
      </x:c>
    </x:row>
    <x:row r="4" ht="26" customHeight="1">
      <x:c r="A4" s="2" t="str">
        <x:v>スタッフ</x:v>
      </x:c>
      <x:c r="B4" s="11" t="str">
        <x:v>スタッフA</x:v>
      </x:c>
      <x:c r="C4" s="2" t="str">
        <x:v>前月末の連勤（日）</x:v>
      </x:c>
      <x:c r="D4" s="11" t="n">
        <x:v>2</x:v>
      </x:c>
      <x:c r="E4" s="2" t="str">
        <x:v>前月末まで続いた勤務日数</x:v>
      </x:c>
    </x:row>
    <x:row r="5" ht="36" customHeight="1">
      <x:c r="A5" s="6" t="str">
        <x:v>早・日・遅＝勤務 ／ 休・有＝連勤をリセット ／ 空欄・別記号は確認を残します。</x:v>
      </x:c>
      <x:c r="B5" s="6"/>
      <x:c r="C5" s="6"/>
      <x:c r="D5" s="6"/>
      <x:c r="E5" s="6"/>
    </x:row>
    <x:row r="6" ht="36" customHeight="1">
      <x:c r="A6" s="3" t="str">
        <x:v>確認できた最長（日）</x:v>
      </x:c>
      <x:c r="B6" s="3" t="n">
        <x:f>IF(COUNT(C10:C40)=0,"未確定",MAX(C10:C40))</x:f>
        <x:v>6</x:v>
      </x:c>
      <x:c r="C6" s="6" t="str">
        <x:v>前月から続く日数を含みます。未確認の日は確定後に再計算。</x:v>
      </x:c>
      <x:c r="D6" s="6"/>
      <x:c r="E6" s="6"/>
    </x:row>
    <x:row r="7" ht="26" customHeight="1">
      <x:c r="A7" s="3" t="str">
        <x:v>確認が必要な日数</x:v>
      </x:c>
      <x:c r="B7" s="3" t="n">
        <x:f>COUNTIF(D10:D40,"未確認")+COUNTIF(D10:D40,"前日確認")+COUNTIF(D10:D40,"前月確認")+COUNTIF(D10:D40,"記号確認")+COUNTIF(D10:D40,"基準確認")</x:f>
        <x:v>0</x:v>
      </x:c>
      <x:c r="C7" s="2" t="str">
        <x:v>基準を超えた日数</x:v>
      </x:c>
      <x:c r="D7" s="2" t="n">
        <x:f>COUNTIF(D10:D40,"上限超過")</x:f>
        <x:v>1</x:v>
      </x:c>
      <x:c r="E7" s="2"/>
    </x:row>
    <x:row r="8" ht="26" customHeight="1">
      <x:c r="A8" s="2"/>
      <x:c r="B8" s="2"/>
      <x:c r="C8" s="2"/>
      <x:c r="D8" s="2"/>
      <x:c r="E8" s="2"/>
    </x:row>
    <x:row r="9" ht="30" customHeight="1">
      <x:c r="A9" s="13" t="str">
        <x:v>日付</x:v>
      </x:c>
      <x:c r="B9" s="13" t="str">
        <x:v>勤務（入力）</x:v>
      </x:c>
      <x:c r="C9" s="13" t="str">
        <x:v>連勤（日）</x:v>
      </x:c>
      <x:c r="D9" s="13" t="str">
        <x:v>確認結果</x:v>
      </x:c>
      <x:c r="E9" s="13" t="str">
        <x:v>メモ（入力）</x:v>
      </x:c>
    </x:row>
    <x:row r="10" ht="26" customHeight="1">
      <x:c r="A10" s="15" t="n">
        <x:f>IF(AND(ISNUMBER($B$3),$B$3&gt;=DATE(2000,1,1),$B$3&lt;=DATE(2100,12,31)),IF(1&lt;=DAY(DATE(YEAR($B$3),MONTH($B$3)+1,0)),DATE(YEAR($B$3),MONTH($B$3),1),""),"")</x:f>
        <x:v>46266</x:v>
      </x:c>
      <x:c r="B10" s="18" t="str">
        <x:v>早</x:v>
      </x:c>
      <x:c r="C10" s="16" t="n">
        <x:f>IF(A10="","",IF(B10="","未確認",IF(OR(B10="休",B10="有"),0,IF(OR(B10="早",B10="日",B10="遅"),IF(ISNUMBER($D$4),IF(AND($D$4&gt;=0,INT($D$4)=$D$4),$D$4+1,"前月確認"),"前月確認"),"記号確認"))))</x:f>
        <x:v>3</x:v>
      </x:c>
      <x:c r="D10" s="16" t="str">
        <x:f>IF(A10="","",IF(NOT(ISNUMBER(C10)),C10,IF(ISNUMBER($D$3),IF(AND($D$3&gt;=1,INT($D$3)=$D$3),IF(C10&gt;$D$3,"上限超過","範囲内"),"基準確認"),"基準確認")))</x:f>
        <x:v>範囲内</x:v>
      </x:c>
      <x:c r="E10" s="11" t="str">
        <x:v>前月の2連勤に加えて3日目</x:v>
      </x:c>
    </x:row>
    <x:row r="11" ht="26" customHeight="1">
      <x:c r="A11" s="15" t="n">
        <x:f>IF(AND(ISNUMBER($B$3),$B$3&gt;=DATE(2000,1,1),$B$3&lt;=DATE(2100,12,31)),IF(2&lt;=DAY(DATE(YEAR($B$3),MONTH($B$3)+1,0)),DATE(YEAR($B$3),MONTH($B$3),2),""),"")</x:f>
        <x:v>46267</x:v>
      </x:c>
      <x:c r="B11" s="18" t="str">
        <x:v>日</x:v>
      </x:c>
      <x:c r="C11" s="16" t="n">
        <x:f>IF(A11="","",IF(B11="","未確認",IF(OR(B11="休",B11="有"),0,IF(OR(B11="早",B11="日",B11="遅"),IF(ISNUMBER(C10),C10+1,"前日確認"),"記号確認"))))</x:f>
        <x:v>4</x:v>
      </x:c>
      <x:c r="D11" s="16" t="str">
        <x:f>IF(A11="","",IF(NOT(ISNUMBER(C11)),C11,IF(ISNUMBER($D$3),IF(AND($D$3&gt;=1,INT($D$3)=$D$3),IF(C11&gt;$D$3,"上限超過","範囲内"),"基準確認"),"基準確認")))</x:f>
        <x:v>範囲内</x:v>
      </x:c>
      <x:c r="E11" s="11"/>
    </x:row>
    <x:row r="12" ht="26" customHeight="1">
      <x:c r="A12" s="15" t="n">
        <x:f>IF(AND(ISNUMBER($B$3),$B$3&gt;=DATE(2000,1,1),$B$3&lt;=DATE(2100,12,31)),IF(3&lt;=DAY(DATE(YEAR($B$3),MONTH($B$3)+1,0)),DATE(YEAR($B$3),MONTH($B$3),3),""),"")</x:f>
        <x:v>46268</x:v>
      </x:c>
      <x:c r="B12" s="18" t="str">
        <x:v>休</x:v>
      </x:c>
      <x:c r="C12" s="16" t="n">
        <x:f>IF(A12="","",IF(B12="","未確認",IF(OR(B12="休",B12="有"),0,IF(OR(B12="早",B12="日",B12="遅"),IF(ISNUMBER(C11),C11+1,"前日確認"),"記号確認"))))</x:f>
        <x:v>0</x:v>
      </x:c>
      <x:c r="D12" s="16" t="str">
        <x:f>IF(A12="","",IF(NOT(ISNUMBER(C12)),C12,IF(ISNUMBER($D$3),IF(AND($D$3&gt;=1,INT($D$3)=$D$3),IF(C12&gt;$D$3,"上限超過","範囲内"),"基準確認"),"基準確認")))</x:f>
        <x:v>範囲内</x:v>
      </x:c>
      <x:c r="E12" s="11"/>
    </x:row>
    <x:row r="13" ht="26" customHeight="1">
      <x:c r="A13" s="15" t="n">
        <x:f>IF(AND(ISNUMBER($B$3),$B$3&gt;=DATE(2000,1,1),$B$3&lt;=DATE(2100,12,31)),IF(4&lt;=DAY(DATE(YEAR($B$3),MONTH($B$3)+1,0)),DATE(YEAR($B$3),MONTH($B$3),4),""),"")</x:f>
        <x:v>46269</x:v>
      </x:c>
      <x:c r="B13" s="18" t="str">
        <x:v>遅</x:v>
      </x:c>
      <x:c r="C13" s="16" t="n">
        <x:f>IF(A13="","",IF(B13="","未確認",IF(OR(B13="休",B13="有"),0,IF(OR(B13="早",B13="日",B13="遅"),IF(ISNUMBER(C12),C12+1,"前日確認"),"記号確認"))))</x:f>
        <x:v>1</x:v>
      </x:c>
      <x:c r="D13" s="16" t="str">
        <x:f>IF(A13="","",IF(NOT(ISNUMBER(C13)),C13,IF(ISNUMBER($D$3),IF(AND($D$3&gt;=1,INT($D$3)=$D$3),IF(C13&gt;$D$3,"上限超過","範囲内"),"基準確認"),"基準確認")))</x:f>
        <x:v>範囲内</x:v>
      </x:c>
      <x:c r="E13" s="11"/>
    </x:row>
    <x:row r="14" ht="26" customHeight="1">
      <x:c r="A14" s="15" t="n">
        <x:f>IF(AND(ISNUMBER($B$3),$B$3&gt;=DATE(2000,1,1),$B$3&lt;=DATE(2100,12,31)),IF(5&lt;=DAY(DATE(YEAR($B$3),MONTH($B$3)+1,0)),DATE(YEAR($B$3),MONTH($B$3),5),""),"")</x:f>
        <x:v>46270</x:v>
      </x:c>
      <x:c r="B14" s="18" t="str">
        <x:v>日</x:v>
      </x:c>
      <x:c r="C14" s="16" t="n">
        <x:f>IF(A14="","",IF(B14="","未確認",IF(OR(B14="休",B14="有"),0,IF(OR(B14="早",B14="日",B14="遅"),IF(ISNUMBER(C13),C13+1,"前日確認"),"記号確認"))))</x:f>
        <x:v>2</x:v>
      </x:c>
      <x:c r="D14" s="16" t="str">
        <x:f>IF(A14="","",IF(NOT(ISNUMBER(C14)),C14,IF(ISNUMBER($D$3),IF(AND($D$3&gt;=1,INT($D$3)=$D$3),IF(C14&gt;$D$3,"上限超過","範囲内"),"基準確認"),"基準確認")))</x:f>
        <x:v>範囲内</x:v>
      </x:c>
      <x:c r="E14" s="11"/>
    </x:row>
    <x:row r="15" ht="26" customHeight="1">
      <x:c r="A15" s="15" t="n">
        <x:f>IF(AND(ISNUMBER($B$3),$B$3&gt;=DATE(2000,1,1),$B$3&lt;=DATE(2100,12,31)),IF(6&lt;=DAY(DATE(YEAR($B$3),MONTH($B$3)+1,0)),DATE(YEAR($B$3),MONTH($B$3),6),""),"")</x:f>
        <x:v>46271</x:v>
      </x:c>
      <x:c r="B15" s="18" t="str">
        <x:v>早</x:v>
      </x:c>
      <x:c r="C15" s="16" t="n">
        <x:f>IF(A15="","",IF(B15="","未確認",IF(OR(B15="休",B15="有"),0,IF(OR(B15="早",B15="日",B15="遅"),IF(ISNUMBER(C14),C14+1,"前日確認"),"記号確認"))))</x:f>
        <x:v>3</x:v>
      </x:c>
      <x:c r="D15" s="16" t="str">
        <x:f>IF(A15="","",IF(NOT(ISNUMBER(C15)),C15,IF(ISNUMBER($D$3),IF(AND($D$3&gt;=1,INT($D$3)=$D$3),IF(C15&gt;$D$3,"上限超過","範囲内"),"基準確認"),"基準確認")))</x:f>
        <x:v>範囲内</x:v>
      </x:c>
      <x:c r="E15" s="11"/>
    </x:row>
    <x:row r="16" ht="26" customHeight="1">
      <x:c r="A16" s="15" t="n">
        <x:f>IF(AND(ISNUMBER($B$3),$B$3&gt;=DATE(2000,1,1),$B$3&lt;=DATE(2100,12,31)),IF(7&lt;=DAY(DATE(YEAR($B$3),MONTH($B$3)+1,0)),DATE(YEAR($B$3),MONTH($B$3),7),""),"")</x:f>
        <x:v>46272</x:v>
      </x:c>
      <x:c r="B16" s="18" t="str">
        <x:v>日</x:v>
      </x:c>
      <x:c r="C16" s="16" t="n">
        <x:f>IF(A16="","",IF(B16="","未確認",IF(OR(B16="休",B16="有"),0,IF(OR(B16="早",B16="日",B16="遅"),IF(ISNUMBER(C15),C15+1,"前日確認"),"記号確認"))))</x:f>
        <x:v>4</x:v>
      </x:c>
      <x:c r="D16" s="16" t="str">
        <x:f>IF(A16="","",IF(NOT(ISNUMBER(C16)),C16,IF(ISNUMBER($D$3),IF(AND($D$3&gt;=1,INT($D$3)=$D$3),IF(C16&gt;$D$3,"上限超過","範囲内"),"基準確認"),"基準確認")))</x:f>
        <x:v>範囲内</x:v>
      </x:c>
      <x:c r="E16" s="11"/>
    </x:row>
    <x:row r="17" ht="26" customHeight="1">
      <x:c r="A17" s="15" t="n">
        <x:f>IF(AND(ISNUMBER($B$3),$B$3&gt;=DATE(2000,1,1),$B$3&lt;=DATE(2100,12,31)),IF(8&lt;=DAY(DATE(YEAR($B$3),MONTH($B$3)+1,0)),DATE(YEAR($B$3),MONTH($B$3),8),""),"")</x:f>
        <x:v>46273</x:v>
      </x:c>
      <x:c r="B17" s="18" t="str">
        <x:v>日</x:v>
      </x:c>
      <x:c r="C17" s="16" t="n">
        <x:f>IF(A17="","",IF(B17="","未確認",IF(OR(B17="休",B17="有"),0,IF(OR(B17="早",B17="日",B17="遅"),IF(ISNUMBER(C16),C16+1,"前日確認"),"記号確認"))))</x:f>
        <x:v>5</x:v>
      </x:c>
      <x:c r="D17" s="16" t="str">
        <x:f>IF(A17="","",IF(NOT(ISNUMBER(C17)),C17,IF(ISNUMBER($D$3),IF(AND($D$3&gt;=1,INT($D$3)=$D$3),IF(C17&gt;$D$3,"上限超過","範囲内"),"基準確認"),"基準確認")))</x:f>
        <x:v>範囲内</x:v>
      </x:c>
      <x:c r="E17" s="11"/>
    </x:row>
    <x:row r="18" ht="26" customHeight="1">
      <x:c r="A18" s="15" t="n">
        <x:f>IF(AND(ISNUMBER($B$3),$B$3&gt;=DATE(2000,1,1),$B$3&lt;=DATE(2100,12,31)),IF(9&lt;=DAY(DATE(YEAR($B$3),MONTH($B$3)+1,0)),DATE(YEAR($B$3),MONTH($B$3),9),""),"")</x:f>
        <x:v>46274</x:v>
      </x:c>
      <x:c r="B18" s="18" t="str">
        <x:v>遅</x:v>
      </x:c>
      <x:c r="C18" s="16" t="n">
        <x:f>IF(A18="","",IF(B18="","未確認",IF(OR(B18="休",B18="有"),0,IF(OR(B18="早",B18="日",B18="遅"),IF(ISNUMBER(C17),C17+1,"前日確認"),"記号確認"))))</x:f>
        <x:v>6</x:v>
      </x:c>
      <x:c r="D18" s="16" t="str">
        <x:f>IF(A18="","",IF(NOT(ISNUMBER(C18)),C18,IF(ISNUMBER($D$3),IF(AND($D$3&gt;=1,INT($D$3)=$D$3),IF(C18&gt;$D$3,"上限超過","範囲内"),"基準確認"),"基準確認")))</x:f>
        <x:v>上限超過</x:v>
      </x:c>
      <x:c r="E18" s="11" t="str">
        <x:v>6日続き、基準5日を超過</x:v>
      </x:c>
    </x:row>
    <x:row r="19" ht="26" customHeight="1">
      <x:c r="A19" s="15" t="n">
        <x:f>IF(AND(ISNUMBER($B$3),$B$3&gt;=DATE(2000,1,1),$B$3&lt;=DATE(2100,12,31)),IF(10&lt;=DAY(DATE(YEAR($B$3),MONTH($B$3)+1,0)),DATE(YEAR($B$3),MONTH($B$3),10),""),"")</x:f>
        <x:v>46275</x:v>
      </x:c>
      <x:c r="B19" s="18" t="str">
        <x:v>休</x:v>
      </x:c>
      <x:c r="C19" s="16" t="n">
        <x:f>IF(A19="","",IF(B19="","未確認",IF(OR(B19="休",B19="有"),0,IF(OR(B19="早",B19="日",B19="遅"),IF(ISNUMBER(C18),C18+1,"前日確認"),"記号確認"))))</x:f>
        <x:v>0</x:v>
      </x:c>
      <x:c r="D19" s="16" t="str">
        <x:f>IF(A19="","",IF(NOT(ISNUMBER(C19)),C19,IF(ISNUMBER($D$3),IF(AND($D$3&gt;=1,INT($D$3)=$D$3),IF(C19&gt;$D$3,"上限超過","範囲内"),"基準確認"),"基準確認")))</x:f>
        <x:v>範囲内</x:v>
      </x:c>
      <x:c r="E19" s="11"/>
    </x:row>
    <x:row r="20" ht="26" customHeight="1">
      <x:c r="A20" s="15" t="n">
        <x:f>IF(AND(ISNUMBER($B$3),$B$3&gt;=DATE(2000,1,1),$B$3&lt;=DATE(2100,12,31)),IF(11&lt;=DAY(DATE(YEAR($B$3),MONTH($B$3)+1,0)),DATE(YEAR($B$3),MONTH($B$3),11),""),"")</x:f>
        <x:v>46276</x:v>
      </x:c>
      <x:c r="B20" s="18" t="str">
        <x:v>日</x:v>
      </x:c>
      <x:c r="C20" s="16" t="n">
        <x:f>IF(A20="","",IF(B20="","未確認",IF(OR(B20="休",B20="有"),0,IF(OR(B20="早",B20="日",B20="遅"),IF(ISNUMBER(C19),C19+1,"前日確認"),"記号確認"))))</x:f>
        <x:v>1</x:v>
      </x:c>
      <x:c r="D20" s="16" t="str">
        <x:f>IF(A20="","",IF(NOT(ISNUMBER(C20)),C20,IF(ISNUMBER($D$3),IF(AND($D$3&gt;=1,INT($D$3)=$D$3),IF(C20&gt;$D$3,"上限超過","範囲内"),"基準確認"),"基準確認")))</x:f>
        <x:v>範囲内</x:v>
      </x:c>
      <x:c r="E20" s="11"/>
    </x:row>
    <x:row r="21" ht="26" customHeight="1">
      <x:c r="A21" s="15" t="n">
        <x:f>IF(AND(ISNUMBER($B$3),$B$3&gt;=DATE(2000,1,1),$B$3&lt;=DATE(2100,12,31)),IF(12&lt;=DAY(DATE(YEAR($B$3),MONTH($B$3)+1,0)),DATE(YEAR($B$3),MONTH($B$3),12),""),"")</x:f>
        <x:v>46277</x:v>
      </x:c>
      <x:c r="B21" s="18" t="str">
        <x:v>日</x:v>
      </x:c>
      <x:c r="C21" s="16" t="n">
        <x:f>IF(A21="","",IF(B21="","未確認",IF(OR(B21="休",B21="有"),0,IF(OR(B21="早",B21="日",B21="遅"),IF(ISNUMBER(C20),C20+1,"前日確認"),"記号確認"))))</x:f>
        <x:v>2</x:v>
      </x:c>
      <x:c r="D21" s="16" t="str">
        <x:f>IF(A21="","",IF(NOT(ISNUMBER(C21)),C21,IF(ISNUMBER($D$3),IF(AND($D$3&gt;=1,INT($D$3)=$D$3),IF(C21&gt;$D$3,"上限超過","範囲内"),"基準確認"),"基準確認")))</x:f>
        <x:v>範囲内</x:v>
      </x:c>
      <x:c r="E21" s="11"/>
    </x:row>
    <x:row r="22" ht="26" customHeight="1">
      <x:c r="A22" s="15" t="n">
        <x:f>IF(AND(ISNUMBER($B$3),$B$3&gt;=DATE(2000,1,1),$B$3&lt;=DATE(2100,12,31)),IF(13&lt;=DAY(DATE(YEAR($B$3),MONTH($B$3)+1,0)),DATE(YEAR($B$3),MONTH($B$3),13),""),"")</x:f>
        <x:v>46278</x:v>
      </x:c>
      <x:c r="B22" s="18" t="str">
        <x:v>有</x:v>
      </x:c>
      <x:c r="C22" s="16" t="n">
        <x:f>IF(A22="","",IF(B22="","未確認",IF(OR(B22="休",B22="有"),0,IF(OR(B22="早",B22="日",B22="遅"),IF(ISNUMBER(C21),C21+1,"前日確認"),"記号確認"))))</x:f>
        <x:v>0</x:v>
      </x:c>
      <x:c r="D22" s="16" t="str">
        <x:f>IF(A22="","",IF(NOT(ISNUMBER(C22)),C22,IF(ISNUMBER($D$3),IF(AND($D$3&gt;=1,INT($D$3)=$D$3),IF(C22&gt;$D$3,"上限超過","範囲内"),"基準確認"),"基準確認")))</x:f>
        <x:v>範囲内</x:v>
      </x:c>
      <x:c r="E22" s="11"/>
    </x:row>
    <x:row r="23" ht="26" customHeight="1">
      <x:c r="A23" s="15" t="n">
        <x:f>IF(AND(ISNUMBER($B$3),$B$3&gt;=DATE(2000,1,1),$B$3&lt;=DATE(2100,12,31)),IF(14&lt;=DAY(DATE(YEAR($B$3),MONTH($B$3)+1,0)),DATE(YEAR($B$3),MONTH($B$3),14),""),"")</x:f>
        <x:v>46279</x:v>
      </x:c>
      <x:c r="B23" s="18" t="str">
        <x:v>早</x:v>
      </x:c>
      <x:c r="C23" s="16" t="n">
        <x:f>IF(A23="","",IF(B23="","未確認",IF(OR(B23="休",B23="有"),0,IF(OR(B23="早",B23="日",B23="遅"),IF(ISNUMBER(C22),C22+1,"前日確認"),"記号確認"))))</x:f>
        <x:v>1</x:v>
      </x:c>
      <x:c r="D23" s="16" t="str">
        <x:f>IF(A23="","",IF(NOT(ISNUMBER(C23)),C23,IF(ISNUMBER($D$3),IF(AND($D$3&gt;=1,INT($D$3)=$D$3),IF(C23&gt;$D$3,"上限超過","範囲内"),"基準確認"),"基準確認")))</x:f>
        <x:v>範囲内</x:v>
      </x:c>
      <x:c r="E23" s="11"/>
    </x:row>
    <x:row r="24" ht="26" customHeight="1">
      <x:c r="A24" s="15" t="n">
        <x:f>IF(AND(ISNUMBER($B$3),$B$3&gt;=DATE(2000,1,1),$B$3&lt;=DATE(2100,12,31)),IF(15&lt;=DAY(DATE(YEAR($B$3),MONTH($B$3)+1,0)),DATE(YEAR($B$3),MONTH($B$3),15),""),"")</x:f>
        <x:v>46280</x:v>
      </x:c>
      <x:c r="B24" s="18" t="str">
        <x:v>日</x:v>
      </x:c>
      <x:c r="C24" s="16" t="n">
        <x:f>IF(A24="","",IF(B24="","未確認",IF(OR(B24="休",B24="有"),0,IF(OR(B24="早",B24="日",B24="遅"),IF(ISNUMBER(C23),C23+1,"前日確認"),"記号確認"))))</x:f>
        <x:v>2</x:v>
      </x:c>
      <x:c r="D24" s="16" t="str">
        <x:f>IF(A24="","",IF(NOT(ISNUMBER(C24)),C24,IF(ISNUMBER($D$3),IF(AND($D$3&gt;=1,INT($D$3)=$D$3),IF(C24&gt;$D$3,"上限超過","範囲内"),"基準確認"),"基準確認")))</x:f>
        <x:v>範囲内</x:v>
      </x:c>
      <x:c r="E24" s="11"/>
    </x:row>
    <x:row r="25" ht="26" customHeight="1">
      <x:c r="A25" s="15" t="n">
        <x:f>IF(AND(ISNUMBER($B$3),$B$3&gt;=DATE(2000,1,1),$B$3&lt;=DATE(2100,12,31)),IF(16&lt;=DAY(DATE(YEAR($B$3),MONTH($B$3)+1,0)),DATE(YEAR($B$3),MONTH($B$3),16),""),"")</x:f>
        <x:v>46281</x:v>
      </x:c>
      <x:c r="B25" s="18" t="str">
        <x:v>遅</x:v>
      </x:c>
      <x:c r="C25" s="16" t="n">
        <x:f>IF(A25="","",IF(B25="","未確認",IF(OR(B25="休",B25="有"),0,IF(OR(B25="早",B25="日",B25="遅"),IF(ISNUMBER(C24),C24+1,"前日確認"),"記号確認"))))</x:f>
        <x:v>3</x:v>
      </x:c>
      <x:c r="D25" s="16" t="str">
        <x:f>IF(A25="","",IF(NOT(ISNUMBER(C25)),C25,IF(ISNUMBER($D$3),IF(AND($D$3&gt;=1,INT($D$3)=$D$3),IF(C25&gt;$D$3,"上限超過","範囲内"),"基準確認"),"基準確認")))</x:f>
        <x:v>範囲内</x:v>
      </x:c>
      <x:c r="E25" s="11"/>
    </x:row>
    <x:row r="26" ht="26" customHeight="1">
      <x:c r="A26" s="15" t="n">
        <x:f>IF(AND(ISNUMBER($B$3),$B$3&gt;=DATE(2000,1,1),$B$3&lt;=DATE(2100,12,31)),IF(17&lt;=DAY(DATE(YEAR($B$3),MONTH($B$3)+1,0)),DATE(YEAR($B$3),MONTH($B$3),17),""),"")</x:f>
        <x:v>46282</x:v>
      </x:c>
      <x:c r="B26" s="18" t="str">
        <x:v>休</x:v>
      </x:c>
      <x:c r="C26" s="16" t="n">
        <x:f>IF(A26="","",IF(B26="","未確認",IF(OR(B26="休",B26="有"),0,IF(OR(B26="早",B26="日",B26="遅"),IF(ISNUMBER(C25),C25+1,"前日確認"),"記号確認"))))</x:f>
        <x:v>0</x:v>
      </x:c>
      <x:c r="D26" s="16" t="str">
        <x:f>IF(A26="","",IF(NOT(ISNUMBER(C26)),C26,IF(ISNUMBER($D$3),IF(AND($D$3&gt;=1,INT($D$3)=$D$3),IF(C26&gt;$D$3,"上限超過","範囲内"),"基準確認"),"基準確認")))</x:f>
        <x:v>範囲内</x:v>
      </x:c>
      <x:c r="E26" s="11"/>
    </x:row>
    <x:row r="27" ht="26" customHeight="1">
      <x:c r="A27" s="15" t="n">
        <x:f>IF(AND(ISNUMBER($B$3),$B$3&gt;=DATE(2000,1,1),$B$3&lt;=DATE(2100,12,31)),IF(18&lt;=DAY(DATE(YEAR($B$3),MONTH($B$3)+1,0)),DATE(YEAR($B$3),MONTH($B$3),18),""),"")</x:f>
        <x:v>46283</x:v>
      </x:c>
      <x:c r="B27" s="18" t="str">
        <x:v>日</x:v>
      </x:c>
      <x:c r="C27" s="16" t="n">
        <x:f>IF(A27="","",IF(B27="","未確認",IF(OR(B27="休",B27="有"),0,IF(OR(B27="早",B27="日",B27="遅"),IF(ISNUMBER(C26),C26+1,"前日確認"),"記号確認"))))</x:f>
        <x:v>1</x:v>
      </x:c>
      <x:c r="D27" s="16" t="str">
        <x:f>IF(A27="","",IF(NOT(ISNUMBER(C27)),C27,IF(ISNUMBER($D$3),IF(AND($D$3&gt;=1,INT($D$3)=$D$3),IF(C27&gt;$D$3,"上限超過","範囲内"),"基準確認"),"基準確認")))</x:f>
        <x:v>範囲内</x:v>
      </x:c>
      <x:c r="E27" s="11"/>
    </x:row>
    <x:row r="28" ht="26" customHeight="1">
      <x:c r="A28" s="15" t="n">
        <x:f>IF(AND(ISNUMBER($B$3),$B$3&gt;=DATE(2000,1,1),$B$3&lt;=DATE(2100,12,31)),IF(19&lt;=DAY(DATE(YEAR($B$3),MONTH($B$3)+1,0)),DATE(YEAR($B$3),MONTH($B$3),19),""),"")</x:f>
        <x:v>46284</x:v>
      </x:c>
      <x:c r="B28" s="18" t="str">
        <x:v>日</x:v>
      </x:c>
      <x:c r="C28" s="16" t="n">
        <x:f>IF(A28="","",IF(B28="","未確認",IF(OR(B28="休",B28="有"),0,IF(OR(B28="早",B28="日",B28="遅"),IF(ISNUMBER(C27),C27+1,"前日確認"),"記号確認"))))</x:f>
        <x:v>2</x:v>
      </x:c>
      <x:c r="D28" s="16" t="str">
        <x:f>IF(A28="","",IF(NOT(ISNUMBER(C28)),C28,IF(ISNUMBER($D$3),IF(AND($D$3&gt;=1,INT($D$3)=$D$3),IF(C28&gt;$D$3,"上限超過","範囲内"),"基準確認"),"基準確認")))</x:f>
        <x:v>範囲内</x:v>
      </x:c>
      <x:c r="E28" s="11"/>
    </x:row>
    <x:row r="29" ht="26" customHeight="1">
      <x:c r="A29" s="15" t="n">
        <x:f>IF(AND(ISNUMBER($B$3),$B$3&gt;=DATE(2000,1,1),$B$3&lt;=DATE(2100,12,31)),IF(20&lt;=DAY(DATE(YEAR($B$3),MONTH($B$3)+1,0)),DATE(YEAR($B$3),MONTH($B$3),20),""),"")</x:f>
        <x:v>46285</x:v>
      </x:c>
      <x:c r="B29" s="18" t="str">
        <x:v>日</x:v>
      </x:c>
      <x:c r="C29" s="16" t="n">
        <x:f>IF(A29="","",IF(B29="","未確認",IF(OR(B29="休",B29="有"),0,IF(OR(B29="早",B29="日",B29="遅"),IF(ISNUMBER(C28),C28+1,"前日確認"),"記号確認"))))</x:f>
        <x:v>3</x:v>
      </x:c>
      <x:c r="D29" s="16" t="str">
        <x:f>IF(A29="","",IF(NOT(ISNUMBER(C29)),C29,IF(ISNUMBER($D$3),IF(AND($D$3&gt;=1,INT($D$3)=$D$3),IF(C29&gt;$D$3,"上限超過","範囲内"),"基準確認"),"基準確認")))</x:f>
        <x:v>範囲内</x:v>
      </x:c>
      <x:c r="E29" s="11"/>
    </x:row>
    <x:row r="30" ht="26" customHeight="1">
      <x:c r="A30" s="15" t="n">
        <x:f>IF(AND(ISNUMBER($B$3),$B$3&gt;=DATE(2000,1,1),$B$3&lt;=DATE(2100,12,31)),IF(21&lt;=DAY(DATE(YEAR($B$3),MONTH($B$3)+1,0)),DATE(YEAR($B$3),MONTH($B$3),21),""),"")</x:f>
        <x:v>46286</x:v>
      </x:c>
      <x:c r="B30" s="18" t="str">
        <x:v>日</x:v>
      </x:c>
      <x:c r="C30" s="16" t="n">
        <x:f>IF(A30="","",IF(B30="","未確認",IF(OR(B30="休",B30="有"),0,IF(OR(B30="早",B30="日",B30="遅"),IF(ISNUMBER(C29),C29+1,"前日確認"),"記号確認"))))</x:f>
        <x:v>4</x:v>
      </x:c>
      <x:c r="D30" s="16" t="str">
        <x:f>IF(A30="","",IF(NOT(ISNUMBER(C30)),C30,IF(ISNUMBER($D$3),IF(AND($D$3&gt;=1,INT($D$3)=$D$3),IF(C30&gt;$D$3,"上限超過","範囲内"),"基準確認"),"基準確認")))</x:f>
        <x:v>範囲内</x:v>
      </x:c>
      <x:c r="E30" s="11"/>
    </x:row>
    <x:row r="31" ht="26" customHeight="1">
      <x:c r="A31" s="15" t="n">
        <x:f>IF(AND(ISNUMBER($B$3),$B$3&gt;=DATE(2000,1,1),$B$3&lt;=DATE(2100,12,31)),IF(22&lt;=DAY(DATE(YEAR($B$3),MONTH($B$3)+1,0)),DATE(YEAR($B$3),MONTH($B$3),22),""),"")</x:f>
        <x:v>46287</x:v>
      </x:c>
      <x:c r="B31" s="18" t="str">
        <x:v>休</x:v>
      </x:c>
      <x:c r="C31" s="16" t="n">
        <x:f>IF(A31="","",IF(B31="","未確認",IF(OR(B31="休",B31="有"),0,IF(OR(B31="早",B31="日",B31="遅"),IF(ISNUMBER(C30),C30+1,"前日確認"),"記号確認"))))</x:f>
        <x:v>0</x:v>
      </x:c>
      <x:c r="D31" s="16" t="str">
        <x:f>IF(A31="","",IF(NOT(ISNUMBER(C31)),C31,IF(ISNUMBER($D$3),IF(AND($D$3&gt;=1,INT($D$3)=$D$3),IF(C31&gt;$D$3,"上限超過","範囲内"),"基準確認"),"基準確認")))</x:f>
        <x:v>範囲内</x:v>
      </x:c>
      <x:c r="E31" s="11"/>
    </x:row>
    <x:row r="32" ht="26" customHeight="1">
      <x:c r="A32" s="15" t="n">
        <x:f>IF(AND(ISNUMBER($B$3),$B$3&gt;=DATE(2000,1,1),$B$3&lt;=DATE(2100,12,31)),IF(23&lt;=DAY(DATE(YEAR($B$3),MONTH($B$3)+1,0)),DATE(YEAR($B$3),MONTH($B$3),23),""),"")</x:f>
        <x:v>46288</x:v>
      </x:c>
      <x:c r="B32" s="18" t="str">
        <x:v>早</x:v>
      </x:c>
      <x:c r="C32" s="16" t="n">
        <x:f>IF(A32="","",IF(B32="","未確認",IF(OR(B32="休",B32="有"),0,IF(OR(B32="早",B32="日",B32="遅"),IF(ISNUMBER(C31),C31+1,"前日確認"),"記号確認"))))</x:f>
        <x:v>1</x:v>
      </x:c>
      <x:c r="D32" s="16" t="str">
        <x:f>IF(A32="","",IF(NOT(ISNUMBER(C32)),C32,IF(ISNUMBER($D$3),IF(AND($D$3&gt;=1,INT($D$3)=$D$3),IF(C32&gt;$D$3,"上限超過","範囲内"),"基準確認"),"基準確認")))</x:f>
        <x:v>範囲内</x:v>
      </x:c>
      <x:c r="E32" s="11"/>
    </x:row>
    <x:row r="33" ht="26" customHeight="1">
      <x:c r="A33" s="15" t="n">
        <x:f>IF(AND(ISNUMBER($B$3),$B$3&gt;=DATE(2000,1,1),$B$3&lt;=DATE(2100,12,31)),IF(24&lt;=DAY(DATE(YEAR($B$3),MONTH($B$3)+1,0)),DATE(YEAR($B$3),MONTH($B$3),24),""),"")</x:f>
        <x:v>46289</x:v>
      </x:c>
      <x:c r="B33" s="18" t="str">
        <x:v>遅</x:v>
      </x:c>
      <x:c r="C33" s="16" t="n">
        <x:f>IF(A33="","",IF(B33="","未確認",IF(OR(B33="休",B33="有"),0,IF(OR(B33="早",B33="日",B33="遅"),IF(ISNUMBER(C32),C32+1,"前日確認"),"記号確認"))))</x:f>
        <x:v>2</x:v>
      </x:c>
      <x:c r="D33" s="16" t="str">
        <x:f>IF(A33="","",IF(NOT(ISNUMBER(C33)),C33,IF(ISNUMBER($D$3),IF(AND($D$3&gt;=1,INT($D$3)=$D$3),IF(C33&gt;$D$3,"上限超過","範囲内"),"基準確認"),"基準確認")))</x:f>
        <x:v>範囲内</x:v>
      </x:c>
      <x:c r="E33" s="11"/>
    </x:row>
    <x:row r="34" ht="26" customHeight="1">
      <x:c r="A34" s="15" t="n">
        <x:f>IF(AND(ISNUMBER($B$3),$B$3&gt;=DATE(2000,1,1),$B$3&lt;=DATE(2100,12,31)),IF(25&lt;=DAY(DATE(YEAR($B$3),MONTH($B$3)+1,0)),DATE(YEAR($B$3),MONTH($B$3),25),""),"")</x:f>
        <x:v>46290</x:v>
      </x:c>
      <x:c r="B34" s="18" t="str">
        <x:v>日</x:v>
      </x:c>
      <x:c r="C34" s="16" t="n">
        <x:f>IF(A34="","",IF(B34="","未確認",IF(OR(B34="休",B34="有"),0,IF(OR(B34="早",B34="日",B34="遅"),IF(ISNUMBER(C33),C33+1,"前日確認"),"記号確認"))))</x:f>
        <x:v>3</x:v>
      </x:c>
      <x:c r="D34" s="16" t="str">
        <x:f>IF(A34="","",IF(NOT(ISNUMBER(C34)),C34,IF(ISNUMBER($D$3),IF(AND($D$3&gt;=1,INT($D$3)=$D$3),IF(C34&gt;$D$3,"上限超過","範囲内"),"基準確認"),"基準確認")))</x:f>
        <x:v>範囲内</x:v>
      </x:c>
      <x:c r="E34" s="11"/>
    </x:row>
    <x:row r="35" ht="26" customHeight="1">
      <x:c r="A35" s="15" t="n">
        <x:f>IF(AND(ISNUMBER($B$3),$B$3&gt;=DATE(2000,1,1),$B$3&lt;=DATE(2100,12,31)),IF(26&lt;=DAY(DATE(YEAR($B$3),MONTH($B$3)+1,0)),DATE(YEAR($B$3),MONTH($B$3),26),""),"")</x:f>
        <x:v>46291</x:v>
      </x:c>
      <x:c r="B35" s="18" t="str">
        <x:v>休</x:v>
      </x:c>
      <x:c r="C35" s="16" t="n">
        <x:f>IF(A35="","",IF(B35="","未確認",IF(OR(B35="休",B35="有"),0,IF(OR(B35="早",B35="日",B35="遅"),IF(ISNUMBER(C34),C34+1,"前日確認"),"記号確認"))))</x:f>
        <x:v>0</x:v>
      </x:c>
      <x:c r="D35" s="16" t="str">
        <x:f>IF(A35="","",IF(NOT(ISNUMBER(C35)),C35,IF(ISNUMBER($D$3),IF(AND($D$3&gt;=1,INT($D$3)=$D$3),IF(C35&gt;$D$3,"上限超過","範囲内"),"基準確認"),"基準確認")))</x:f>
        <x:v>範囲内</x:v>
      </x:c>
      <x:c r="E35" s="11"/>
    </x:row>
    <x:row r="36" ht="26" customHeight="1">
      <x:c r="A36" s="15" t="n">
        <x:f>IF(AND(ISNUMBER($B$3),$B$3&gt;=DATE(2000,1,1),$B$3&lt;=DATE(2100,12,31)),IF(27&lt;=DAY(DATE(YEAR($B$3),MONTH($B$3)+1,0)),DATE(YEAR($B$3),MONTH($B$3),27),""),"")</x:f>
        <x:v>46292</x:v>
      </x:c>
      <x:c r="B36" s="18" t="str">
        <x:v>日</x:v>
      </x:c>
      <x:c r="C36" s="16" t="n">
        <x:f>IF(A36="","",IF(B36="","未確認",IF(OR(B36="休",B36="有"),0,IF(OR(B36="早",B36="日",B36="遅"),IF(ISNUMBER(C35),C35+1,"前日確認"),"記号確認"))))</x:f>
        <x:v>1</x:v>
      </x:c>
      <x:c r="D36" s="16" t="str">
        <x:f>IF(A36="","",IF(NOT(ISNUMBER(C36)),C36,IF(ISNUMBER($D$3),IF(AND($D$3&gt;=1,INT($D$3)=$D$3),IF(C36&gt;$D$3,"上限超過","範囲内"),"基準確認"),"基準確認")))</x:f>
        <x:v>範囲内</x:v>
      </x:c>
      <x:c r="E36" s="11"/>
    </x:row>
    <x:row r="37" ht="26" customHeight="1">
      <x:c r="A37" s="15" t="n">
        <x:f>IF(AND(ISNUMBER($B$3),$B$3&gt;=DATE(2000,1,1),$B$3&lt;=DATE(2100,12,31)),IF(28&lt;=DAY(DATE(YEAR($B$3),MONTH($B$3)+1,0)),DATE(YEAR($B$3),MONTH($B$3),28),""),"")</x:f>
        <x:v>46293</x:v>
      </x:c>
      <x:c r="B37" s="18" t="str">
        <x:v>日</x:v>
      </x:c>
      <x:c r="C37" s="16" t="n">
        <x:f>IF(A37="","",IF(B37="","未確認",IF(OR(B37="休",B37="有"),0,IF(OR(B37="早",B37="日",B37="遅"),IF(ISNUMBER(C36),C36+1,"前日確認"),"記号確認"))))</x:f>
        <x:v>2</x:v>
      </x:c>
      <x:c r="D37" s="16" t="str">
        <x:f>IF(A37="","",IF(NOT(ISNUMBER(C37)),C37,IF(ISNUMBER($D$3),IF(AND($D$3&gt;=1,INT($D$3)=$D$3),IF(C37&gt;$D$3,"上限超過","範囲内"),"基準確認"),"基準確認")))</x:f>
        <x:v>範囲内</x:v>
      </x:c>
      <x:c r="E37" s="11"/>
    </x:row>
    <x:row r="38" ht="26" customHeight="1">
      <x:c r="A38" s="15" t="n">
        <x:f>IF(AND(ISNUMBER($B$3),$B$3&gt;=DATE(2000,1,1),$B$3&lt;=DATE(2100,12,31)),IF(29&lt;=DAY(DATE(YEAR($B$3),MONTH($B$3)+1,0)),DATE(YEAR($B$3),MONTH($B$3),29),""),"")</x:f>
        <x:v>46294</x:v>
      </x:c>
      <x:c r="B38" s="18" t="str">
        <x:v>日</x:v>
      </x:c>
      <x:c r="C38" s="16" t="n">
        <x:f>IF(A38="","",IF(B38="","未確認",IF(OR(B38="休",B38="有"),0,IF(OR(B38="早",B38="日",B38="遅"),IF(ISNUMBER(C37),C37+1,"前日確認"),"記号確認"))))</x:f>
        <x:v>3</x:v>
      </x:c>
      <x:c r="D38" s="16" t="str">
        <x:f>IF(A38="","",IF(NOT(ISNUMBER(C38)),C38,IF(ISNUMBER($D$3),IF(AND($D$3&gt;=1,INT($D$3)=$D$3),IF(C38&gt;$D$3,"上限超過","範囲内"),"基準確認"),"基準確認")))</x:f>
        <x:v>範囲内</x:v>
      </x:c>
      <x:c r="E38" s="11"/>
    </x:row>
    <x:row r="39" ht="26" customHeight="1">
      <x:c r="A39" s="15" t="n">
        <x:f>IF(AND(ISNUMBER($B$3),$B$3&gt;=DATE(2000,1,1),$B$3&lt;=DATE(2100,12,31)),IF(30&lt;=DAY(DATE(YEAR($B$3),MONTH($B$3)+1,0)),DATE(YEAR($B$3),MONTH($B$3),30),""),"")</x:f>
        <x:v>46295</x:v>
      </x:c>
      <x:c r="B39" s="18" t="str">
        <x:v>休</x:v>
      </x:c>
      <x:c r="C39" s="16" t="n">
        <x:f>IF(A39="","",IF(B39="","未確認",IF(OR(B39="休",B39="有"),0,IF(OR(B39="早",B39="日",B39="遅"),IF(ISNUMBER(C38),C38+1,"前日確認"),"記号確認"))))</x:f>
        <x:v>0</x:v>
      </x:c>
      <x:c r="D39" s="16" t="str">
        <x:f>IF(A39="","",IF(NOT(ISNUMBER(C39)),C39,IF(ISNUMBER($D$3),IF(AND($D$3&gt;=1,INT($D$3)=$D$3),IF(C39&gt;$D$3,"上限超過","範囲内"),"基準確認"),"基準確認")))</x:f>
        <x:v>範囲内</x:v>
      </x:c>
      <x:c r="E39" s="11"/>
    </x:row>
    <x:row r="40" ht="26" customHeight="1">
      <x:c r="A40" s="15" t="str">
        <x:f>IF(AND(ISNUMBER($B$3),$B$3&gt;=DATE(2000,1,1),$B$3&lt;=DATE(2100,12,31)),IF(31&lt;=DAY(DATE(YEAR($B$3),MONTH($B$3)+1,0)),DATE(YEAR($B$3),MONTH($B$3),31),""),"")</x:f>
      </x:c>
      <x:c r="B40" s="18"/>
      <x:c r="C40" s="16" t="str">
        <x:f>IF(A40="","",IF(B40="","未確認",IF(OR(B40="休",B40="有"),0,IF(OR(B40="早",B40="日",B40="遅"),IF(ISNUMBER(C39),C39+1,"前日確認"),"記号確認"))))</x:f>
      </x:c>
      <x:c r="D40" s="16" t="str">
        <x:f>IF(A40="","",IF(NOT(ISNUMBER(C40)),C40,IF(ISNUMBER($D$3),IF(AND($D$3&gt;=1,INT($D$3)=$D$3),IF(C40&gt;$D$3,"上限超過","範囲内"),"基準確認"),"基準確認")))</x:f>
      </x:c>
      <x:c r="E40" s="11"/>
    </x:row>
    <x:row r="41" ht="26" customHeight="1">
      <x:c r="A41" s="2"/>
      <x:c r="B41" s="2"/>
      <x:c r="C41" s="2"/>
      <x:c r="D41" s="2"/>
      <x:c r="E41" s="2"/>
    </x:row>
    <x:row r="42" ht="23" customHeight="1">
      <x:c r="A42" s="6" t="str">
        <x:v>日勤の勤務日を単位にした例です。夜勤・明け・隔日勤務の換算や法令への適合は判定しません。別の人・翌月はシート／ファイルを複製し、勤務・メモを消して入力し直します。前月末の連勤は「月の最長」ではなく、末日まで続いた数を渡してください。</x:v>
      </x:c>
      <x:c r="B42" s="6"/>
      <x:c r="C42" s="6"/>
      <x:c r="D42" s="6"/>
      <x:c r="E42" s="6"/>
    </x:row>
    <x:row r="43" ht="23" customHeight="1">
      <x:c r="A43" s="6"/>
      <x:c r="B43" s="6"/>
      <x:c r="C43" s="6"/>
      <x:c r="D43" s="6"/>
      <x:c r="E43" s="6"/>
    </x:row>
    <x:row r="44" ht="23" customHeight="1">
      <x:c r="A44" s="6"/>
      <x:c r="B44" s="6"/>
      <x:c r="C44" s="6"/>
      <x:c r="D44" s="6"/>
      <x:c r="E44" s="6"/>
    </x:row>
    <x:row r="45" ht="26" customHeight="1">
      <x:c r="A45" s="2"/>
      <x:c r="B45" s="2"/>
      <x:c r="C45" s="2"/>
      <x:c r="D45" s="2"/>
      <x:c r="E45" s="2"/>
    </x:row>
  </x:sheetData>
  <x:mergeCells>
    <x:mergeCell ref="A1:E2"/>
    <x:mergeCell ref="A5:E5"/>
    <x:mergeCell ref="C6:E6"/>
    <x:mergeCell ref="A42:E44"/>
  </x:mergeCells>
  <x:conditionalFormatting sqref="A10:E40">
    <x:cfRule type="expression" dxfId="2" priority="1">
      <x:formula>$D10="上限超過"</x:formula>
    </x:cfRule>
  </x:conditionalFormatting>
  <x:conditionalFormatting sqref="C10:D40">
    <x:cfRule type="expression" dxfId="3" priority="2">
      <x:formula>AND($A10&lt;&gt;"",NOT(ISNUMBER($C10)))</x:formula>
    </x:cfRule>
  </x:conditionalFormatting>
  <x:dataValidations count="1">
    <x:dataValidation type="list" sqref="B10:B40">
      <x:formula1>"早,日,遅,休,有"</x:formula1>
    </x:dataValidation>
  </x:dataValidations>
  <x:pageMargins left="0.7" right="0.7" top="0.75" bottom="0.75" header="0.3" footer="0.3"/>
</x:worksheet>
</file>